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5928" activeTab="0"/>
  </bookViews>
  <sheets>
    <sheet name="Parc VU MMA région 2022" sheetId="1" r:id="rId1"/>
    <sheet name="Parc VU MMA région 2021" sheetId="2" r:id="rId2"/>
    <sheet name="Parc VU MMA région 2020" sheetId="3" r:id="rId3"/>
    <sheet name="Parc VU MMA région 2019" sheetId="4" r:id="rId4"/>
    <sheet name="Parc VU MMA région 2018" sheetId="5" r:id="rId5"/>
    <sheet name="Parc VU MMA région 2017" sheetId="6" r:id="rId6"/>
  </sheets>
  <definedNames/>
  <calcPr fullCalcOnLoad="1"/>
</workbook>
</file>

<file path=xl/sharedStrings.xml><?xml version="1.0" encoding="utf-8"?>
<sst xmlns="http://schemas.openxmlformats.org/spreadsheetml/2006/main" count="218" uniqueCount="42">
  <si>
    <t>Total</t>
  </si>
  <si>
    <t>Totaal</t>
  </si>
  <si>
    <t>Source-Bron: FEBIAC</t>
  </si>
  <si>
    <t>Inconnu - Onbekend</t>
  </si>
  <si>
    <t>10.bis</t>
  </si>
  <si>
    <t>Région Bruxelles-Capitale</t>
  </si>
  <si>
    <t>Brussels Hoofdstedelijk Gewest</t>
  </si>
  <si>
    <t>Région flamande</t>
  </si>
  <si>
    <t>Vlaams Gewest</t>
  </si>
  <si>
    <t>Région wallonne</t>
  </si>
  <si>
    <t>Waals Gewest</t>
  </si>
  <si>
    <t>Parc des véhicules utilitaires par MMA (masse maximale admise) et région au 31/12/2017</t>
  </si>
  <si>
    <t>Bedrijfsvoertuigenpark per MTM (maximaal togelaten massa) en gewest op 31/12/2017</t>
  </si>
  <si>
    <t>Parc des véhicules utilitaires par MMA (masse maximale admise) et région au 31/12/2018</t>
  </si>
  <si>
    <t>Bedrijfsvoertuigenpark per MTM (maximaal togelaten massa) en gewest op 31/12/2018</t>
  </si>
  <si>
    <t>Parc des véhicules utilitaires par MMA (masse maximale admise) et région au 31/12/2019</t>
  </si>
  <si>
    <t>Bedrijfsvoertuigenpark per MTM (maximaal togelaten massa) en gewest op 31/12/2019</t>
  </si>
  <si>
    <t>&gt;3,5t - &lt;12t</t>
  </si>
  <si>
    <t>12t - &lt;16t</t>
  </si>
  <si>
    <t>16t - 32t</t>
  </si>
  <si>
    <t>Parc des véhicules utilitaires par MMA (masse maximale admise) et région au 31/12/2020</t>
  </si>
  <si>
    <t>Bedrijfsvoertuigenpark per MTM (maximaal togelaten massa) en gewest op 31/12/2020</t>
  </si>
  <si>
    <t>Parc des véhicules utilitaires par MMA (masse maximale admise) et région au 31/12/2021</t>
  </si>
  <si>
    <t>Bedrijfsvoertuigenpark per MTM (maximaal togelaten massa) en gewest op 31/12/2021</t>
  </si>
  <si>
    <t>0t - 2t</t>
  </si>
  <si>
    <t>2t - 3t</t>
  </si>
  <si>
    <t>3t - 3,5t</t>
  </si>
  <si>
    <t>Unknown</t>
  </si>
  <si>
    <t>Véhicules utilitaires légers - 
Lichte bedrijfsvoertuigen</t>
  </si>
  <si>
    <t>Véhicules utilitaires lourds - 
Zware bedrijfsvoertuigen</t>
  </si>
  <si>
    <t>Tracteurs routiers - 
Trekkers</t>
  </si>
  <si>
    <t>TOTAL GENERAL - 
ALGEMEEN TOTAAL</t>
  </si>
  <si>
    <t>Total - Totaal</t>
  </si>
  <si>
    <t>%</t>
  </si>
  <si>
    <t>#</t>
  </si>
  <si>
    <t>Région Bruxelles-Capitale - 
Brussels Hoofdstedelijk Gewest</t>
  </si>
  <si>
    <t>Région flamande - 
Vlaams Gewest</t>
  </si>
  <si>
    <t>Région wallonne - 
Waals Gewest</t>
  </si>
  <si>
    <t>&gt; 32t</t>
  </si>
  <si>
    <r>
      <rPr>
        <sz val="10"/>
        <color indexed="9"/>
        <rFont val="Calibri"/>
        <family val="2"/>
      </rPr>
      <t>≤</t>
    </r>
    <r>
      <rPr>
        <sz val="10"/>
        <color indexed="9"/>
        <rFont val="Arial"/>
        <family val="2"/>
      </rPr>
      <t xml:space="preserve"> 3,5 t</t>
    </r>
  </si>
  <si>
    <t>Parc des véhicules utilitaires par MMA (masse maximale admise) et région au 31/12/2022</t>
  </si>
  <si>
    <t>Bedrijfsvoertuigenpark per MTM (maximaal togelaten massa) en gewest op 31/12/2022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</si>
</sst>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0.0%"/>
  </numFmts>
  <fonts count="51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49" fontId="0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9" fillId="33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50" fillId="33" borderId="10" xfId="0" applyFont="1" applyFill="1" applyBorder="1" applyAlignment="1">
      <alignment horizontal="left" vertical="center"/>
    </xf>
    <xf numFmtId="3" fontId="7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9" fontId="2" fillId="0" borderId="0" xfId="0" applyNumberFormat="1" applyFont="1" applyAlignment="1">
      <alignment vertical="center"/>
    </xf>
    <xf numFmtId="49" fontId="50" fillId="33" borderId="10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50" fillId="33" borderId="10" xfId="0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49" fontId="0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1" xfId="0" applyFont="1" applyBorder="1" applyAlignment="1">
      <alignment vertical="center"/>
    </xf>
    <xf numFmtId="49" fontId="2" fillId="0" borderId="12" xfId="0" applyNumberFormat="1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/>
    </xf>
    <xf numFmtId="180" fontId="2" fillId="0" borderId="12" xfId="60" applyNumberFormat="1" applyFont="1" applyBorder="1" applyAlignment="1">
      <alignment vertical="center"/>
    </xf>
    <xf numFmtId="9" fontId="2" fillId="0" borderId="12" xfId="60" applyNumberFormat="1" applyFont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1" fontId="1" fillId="33" borderId="0" xfId="0" applyNumberFormat="1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90" zoomScaleNormal="90" zoomScalePageLayoutView="0" workbookViewId="0" topLeftCell="A1">
      <selection activeCell="G26" sqref="G26"/>
    </sheetView>
  </sheetViews>
  <sheetFormatPr defaultColWidth="9.140625" defaultRowHeight="12.75"/>
  <cols>
    <col min="1" max="1" width="6.28125" style="16" bestFit="1" customWidth="1"/>
    <col min="2" max="3" width="25.57421875" style="16" customWidth="1"/>
    <col min="4" max="4" width="5.8515625" style="27" bestFit="1" customWidth="1"/>
    <col min="5" max="5" width="10.57421875" style="16" customWidth="1"/>
    <col min="6" max="6" width="5.8515625" style="27" bestFit="1" customWidth="1"/>
    <col min="7" max="7" width="10.57421875" style="16" customWidth="1"/>
    <col min="8" max="8" width="5.8515625" style="27" bestFit="1" customWidth="1"/>
    <col min="9" max="9" width="8.7109375" style="16" bestFit="1" customWidth="1"/>
    <col min="10" max="10" width="5.8515625" style="27" bestFit="1" customWidth="1"/>
    <col min="11" max="11" width="10.28125" style="16" customWidth="1"/>
    <col min="12" max="16384" width="9.140625" style="16" customWidth="1"/>
  </cols>
  <sheetData>
    <row r="1" spans="1:2" ht="13.5">
      <c r="A1" s="15" t="s">
        <v>4</v>
      </c>
      <c r="B1" s="15" t="s">
        <v>40</v>
      </c>
    </row>
    <row r="2" ht="13.5">
      <c r="B2" s="15" t="s">
        <v>41</v>
      </c>
    </row>
    <row r="4" spans="3:10" ht="26.25" customHeight="1">
      <c r="C4" s="50" t="s">
        <v>35</v>
      </c>
      <c r="D4" s="49"/>
      <c r="E4" s="50" t="s">
        <v>36</v>
      </c>
      <c r="F4" s="49"/>
      <c r="G4" s="50" t="s">
        <v>37</v>
      </c>
      <c r="H4" s="49"/>
      <c r="I4" s="49" t="s">
        <v>32</v>
      </c>
      <c r="J4" s="49"/>
    </row>
    <row r="5" spans="2:10" ht="12.75">
      <c r="B5" s="17"/>
      <c r="C5" s="28" t="s">
        <v>34</v>
      </c>
      <c r="D5" s="28" t="s">
        <v>33</v>
      </c>
      <c r="E5" s="28" t="s">
        <v>34</v>
      </c>
      <c r="F5" s="28" t="s">
        <v>33</v>
      </c>
      <c r="G5" s="28" t="s">
        <v>34</v>
      </c>
      <c r="H5" s="28" t="s">
        <v>33</v>
      </c>
      <c r="I5" s="28" t="s">
        <v>34</v>
      </c>
      <c r="J5" s="28" t="s">
        <v>33</v>
      </c>
    </row>
    <row r="6" spans="2:9" ht="26.25">
      <c r="B6" s="29" t="s">
        <v>28</v>
      </c>
      <c r="C6" s="18"/>
      <c r="D6" s="30"/>
      <c r="E6" s="18"/>
      <c r="F6" s="30"/>
      <c r="G6" s="18"/>
      <c r="H6" s="30"/>
      <c r="I6" s="19"/>
    </row>
    <row r="7" spans="2:10" ht="12.75">
      <c r="B7" s="31" t="s">
        <v>24</v>
      </c>
      <c r="C7" s="32">
        <v>7781</v>
      </c>
      <c r="D7" s="33">
        <f>C7/C$11</f>
        <v>0.10694503621644652</v>
      </c>
      <c r="E7" s="32">
        <v>97152</v>
      </c>
      <c r="F7" s="33">
        <f>E7/E$11</f>
        <v>0.18031548528273592</v>
      </c>
      <c r="G7" s="32">
        <v>61660</v>
      </c>
      <c r="H7" s="33">
        <f>G7/G$11</f>
        <v>0.23950467667257078</v>
      </c>
      <c r="I7" s="22">
        <f>SUM(C7,E7,G7)</f>
        <v>166593</v>
      </c>
      <c r="J7" s="33">
        <f>I7/I$11</f>
        <v>0.19170788290828245</v>
      </c>
    </row>
    <row r="8" spans="2:10" ht="12.75">
      <c r="B8" s="31" t="s">
        <v>25</v>
      </c>
      <c r="C8" s="32">
        <v>33057</v>
      </c>
      <c r="D8" s="33">
        <f aca="true" t="shared" si="0" ref="D8:F10">C8/C$11</f>
        <v>0.4543480352405954</v>
      </c>
      <c r="E8" s="32">
        <v>199656</v>
      </c>
      <c r="F8" s="33">
        <f t="shared" si="0"/>
        <v>0.3705643582181522</v>
      </c>
      <c r="G8" s="32">
        <v>97275</v>
      </c>
      <c r="H8" s="33">
        <f>G8/G$11</f>
        <v>0.37784329262608374</v>
      </c>
      <c r="I8" s="22">
        <f>SUM(C8,E8,G8)</f>
        <v>329988</v>
      </c>
      <c r="J8" s="33">
        <f>I8/I$11</f>
        <v>0.3797356483473994</v>
      </c>
    </row>
    <row r="9" spans="2:10" ht="12.75">
      <c r="B9" s="31" t="s">
        <v>26</v>
      </c>
      <c r="C9" s="32">
        <v>30196</v>
      </c>
      <c r="D9" s="33">
        <f t="shared" si="0"/>
        <v>0.41502535838476023</v>
      </c>
      <c r="E9" s="32">
        <v>237436</v>
      </c>
      <c r="F9" s="33">
        <f t="shared" si="0"/>
        <v>0.4406845722537023</v>
      </c>
      <c r="G9" s="32">
        <v>94103</v>
      </c>
      <c r="H9" s="33">
        <f>G9/G$11</f>
        <v>0.36552235791305426</v>
      </c>
      <c r="I9" s="22">
        <f>SUM(C9,E9,G9)</f>
        <v>361735</v>
      </c>
      <c r="J9" s="33">
        <f>I9/I$11</f>
        <v>0.4162686969069982</v>
      </c>
    </row>
    <row r="10" spans="2:10" ht="12.75">
      <c r="B10" s="31" t="s">
        <v>27</v>
      </c>
      <c r="C10" s="18">
        <v>1723</v>
      </c>
      <c r="D10" s="33">
        <f t="shared" si="0"/>
        <v>0.023681570158197836</v>
      </c>
      <c r="E10" s="18">
        <v>4545</v>
      </c>
      <c r="F10" s="33">
        <f t="shared" si="0"/>
        <v>0.008435584245409612</v>
      </c>
      <c r="G10" s="18">
        <v>4410</v>
      </c>
      <c r="H10" s="33">
        <f>G10/G$11</f>
        <v>0.01712967278829123</v>
      </c>
      <c r="I10" s="22">
        <f>SUM(C10,E10,G10)</f>
        <v>10678</v>
      </c>
      <c r="J10" s="33">
        <f>I10/I$11</f>
        <v>0.012287771837319935</v>
      </c>
    </row>
    <row r="11" spans="2:10" ht="12.75">
      <c r="B11" s="26" t="s">
        <v>32</v>
      </c>
      <c r="C11" s="22">
        <f aca="true" t="shared" si="1" ref="C11:J11">SUM(C7:C10)</f>
        <v>72757</v>
      </c>
      <c r="D11" s="34">
        <f t="shared" si="1"/>
        <v>1</v>
      </c>
      <c r="E11" s="22">
        <f t="shared" si="1"/>
        <v>538789</v>
      </c>
      <c r="F11" s="34">
        <f t="shared" si="1"/>
        <v>1</v>
      </c>
      <c r="G11" s="22">
        <f t="shared" si="1"/>
        <v>257448</v>
      </c>
      <c r="H11" s="34">
        <f t="shared" si="1"/>
        <v>1</v>
      </c>
      <c r="I11" s="22">
        <f t="shared" si="1"/>
        <v>868994</v>
      </c>
      <c r="J11" s="34">
        <f t="shared" si="1"/>
        <v>0.9999999999999999</v>
      </c>
    </row>
    <row r="12" spans="4:10" ht="12.75">
      <c r="D12" s="33"/>
      <c r="E12" s="18"/>
      <c r="F12" s="33"/>
      <c r="G12" s="18"/>
      <c r="H12" s="33"/>
      <c r="I12" s="19"/>
      <c r="J12" s="33"/>
    </row>
    <row r="13" spans="2:9" ht="26.25">
      <c r="B13" s="29" t="s">
        <v>29</v>
      </c>
      <c r="C13" s="18"/>
      <c r="D13" s="34"/>
      <c r="E13" s="18"/>
      <c r="F13" s="30"/>
      <c r="G13" s="18"/>
      <c r="H13" s="30"/>
      <c r="I13" s="19"/>
    </row>
    <row r="14" spans="2:10" ht="12.75">
      <c r="B14" s="35" t="s">
        <v>17</v>
      </c>
      <c r="C14" s="36">
        <f>982+1893</f>
        <v>2875</v>
      </c>
      <c r="D14" s="33">
        <f>C14/C$19</f>
        <v>0.384255546645282</v>
      </c>
      <c r="E14" s="19">
        <f>15910+5117</f>
        <v>21027</v>
      </c>
      <c r="F14" s="33">
        <f>E14/E$19</f>
        <v>0.35597954899437934</v>
      </c>
      <c r="G14" s="19">
        <f>5111+1601</f>
        <v>6712</v>
      </c>
      <c r="H14" s="33">
        <f aca="true" t="shared" si="2" ref="H14:H19">G14/G$19</f>
        <v>0.26334994310825127</v>
      </c>
      <c r="I14" s="37">
        <f>SUM(C14,E14,G14)</f>
        <v>30614</v>
      </c>
      <c r="J14" s="33">
        <f aca="true" t="shared" si="3" ref="J14:J19">I14/I$19</f>
        <v>0.33262709562458576</v>
      </c>
    </row>
    <row r="15" spans="2:10" ht="12.75">
      <c r="B15" s="35" t="s">
        <v>18</v>
      </c>
      <c r="C15" s="36">
        <v>642</v>
      </c>
      <c r="D15" s="33">
        <f aca="true" t="shared" si="4" ref="D15:F18">C15/C$19</f>
        <v>0.08580593424218123</v>
      </c>
      <c r="E15" s="19">
        <v>3398</v>
      </c>
      <c r="F15" s="33">
        <f t="shared" si="4"/>
        <v>0.057526918128258955</v>
      </c>
      <c r="G15" s="19">
        <v>1501</v>
      </c>
      <c r="H15" s="33">
        <f t="shared" si="2"/>
        <v>0.058892768862557385</v>
      </c>
      <c r="I15" s="37">
        <f>SUM(C15,E15,G15)</f>
        <v>5541</v>
      </c>
      <c r="J15" s="33">
        <f t="shared" si="3"/>
        <v>0.06020404837185045</v>
      </c>
    </row>
    <row r="16" spans="2:10" ht="12.75">
      <c r="B16" s="35" t="s">
        <v>19</v>
      </c>
      <c r="C16" s="36">
        <v>2835</v>
      </c>
      <c r="D16" s="33">
        <f t="shared" si="4"/>
        <v>0.3789093825180433</v>
      </c>
      <c r="E16" s="19">
        <v>27652</v>
      </c>
      <c r="F16" s="33">
        <f t="shared" si="4"/>
        <v>0.46813841674002843</v>
      </c>
      <c r="G16" s="19">
        <v>11679</v>
      </c>
      <c r="H16" s="33">
        <f t="shared" si="2"/>
        <v>0.4582336092910111</v>
      </c>
      <c r="I16" s="37">
        <f>SUM(C16,E16,G16)</f>
        <v>42166</v>
      </c>
      <c r="J16" s="33">
        <f t="shared" si="3"/>
        <v>0.45814183426230753</v>
      </c>
    </row>
    <row r="17" spans="2:10" ht="12.75">
      <c r="B17" s="38" t="s">
        <v>38</v>
      </c>
      <c r="C17" s="36">
        <v>128</v>
      </c>
      <c r="D17" s="33">
        <f t="shared" si="4"/>
        <v>0.01710772520716386</v>
      </c>
      <c r="E17" s="19">
        <v>3614</v>
      </c>
      <c r="F17" s="33">
        <f t="shared" si="4"/>
        <v>0.06118372045777748</v>
      </c>
      <c r="G17" s="19">
        <v>1592</v>
      </c>
      <c r="H17" s="33">
        <f t="shared" si="2"/>
        <v>0.06246321654176639</v>
      </c>
      <c r="I17" s="37">
        <f>SUM(C17,E17,G17)</f>
        <v>5334</v>
      </c>
      <c r="J17" s="33">
        <f t="shared" si="3"/>
        <v>0.057954952899377424</v>
      </c>
    </row>
    <row r="18" spans="2:10" s="23" customFormat="1" ht="12.75">
      <c r="B18" s="35" t="s">
        <v>3</v>
      </c>
      <c r="C18" s="36">
        <v>1002</v>
      </c>
      <c r="D18" s="33">
        <f t="shared" si="4"/>
        <v>0.1339214113873296</v>
      </c>
      <c r="E18" s="19">
        <v>3377</v>
      </c>
      <c r="F18" s="33">
        <f t="shared" si="4"/>
        <v>0.057171395679555766</v>
      </c>
      <c r="G18" s="19">
        <v>4003</v>
      </c>
      <c r="H18" s="33">
        <f t="shared" si="2"/>
        <v>0.15706046219641387</v>
      </c>
      <c r="I18" s="37">
        <f>SUM(C18,E18,G18)</f>
        <v>8382</v>
      </c>
      <c r="J18" s="33">
        <f t="shared" si="3"/>
        <v>0.09107206884187881</v>
      </c>
    </row>
    <row r="19" spans="2:10" ht="12.75">
      <c r="B19" s="26" t="s">
        <v>32</v>
      </c>
      <c r="C19" s="21">
        <f>SUM(C14:C18)</f>
        <v>7482</v>
      </c>
      <c r="D19" s="34">
        <f>C19/C$19</f>
        <v>1</v>
      </c>
      <c r="E19" s="21">
        <f>SUM(E14:E18)</f>
        <v>59068</v>
      </c>
      <c r="F19" s="34">
        <f>E19/E$19</f>
        <v>1</v>
      </c>
      <c r="G19" s="21">
        <f>SUM(G14:G18)</f>
        <v>25487</v>
      </c>
      <c r="H19" s="34">
        <f t="shared" si="2"/>
        <v>1</v>
      </c>
      <c r="I19" s="39">
        <f>SUM(I14:I18)</f>
        <v>92037</v>
      </c>
      <c r="J19" s="34">
        <f t="shared" si="3"/>
        <v>1</v>
      </c>
    </row>
    <row r="20" spans="4:9" ht="12.75">
      <c r="D20" s="30"/>
      <c r="E20" s="18"/>
      <c r="F20" s="30"/>
      <c r="G20" s="18"/>
      <c r="H20" s="30"/>
      <c r="I20" s="19"/>
    </row>
    <row r="21" spans="2:9" ht="26.25">
      <c r="B21" s="29" t="s">
        <v>30</v>
      </c>
      <c r="C21" s="18"/>
      <c r="D21" s="30"/>
      <c r="E21" s="18"/>
      <c r="F21" s="30"/>
      <c r="G21" s="18"/>
      <c r="H21" s="30"/>
      <c r="I21" s="19"/>
    </row>
    <row r="22" spans="2:10" ht="12.75">
      <c r="B22" s="35" t="s">
        <v>17</v>
      </c>
      <c r="C22" s="19">
        <v>47</v>
      </c>
      <c r="D22" s="33">
        <f>C22/C$27</f>
        <v>0.017911585365853657</v>
      </c>
      <c r="E22" s="19">
        <v>379</v>
      </c>
      <c r="F22" s="33">
        <f>E22/E$27</f>
        <v>0.009413576413899307</v>
      </c>
      <c r="G22" s="19">
        <v>65</v>
      </c>
      <c r="H22" s="33">
        <f aca="true" t="shared" si="5" ref="H22:H27">G22/G$27</f>
        <v>0.005152596115735236</v>
      </c>
      <c r="I22" s="22">
        <f>SUM(C22,E22,G22)</f>
        <v>491</v>
      </c>
      <c r="J22" s="33">
        <f aca="true" t="shared" si="6" ref="J22:J27">I22/I$27</f>
        <v>0.008846846846846846</v>
      </c>
    </row>
    <row r="23" spans="2:10" ht="12.75">
      <c r="B23" s="35" t="s">
        <v>18</v>
      </c>
      <c r="C23" s="19">
        <v>5</v>
      </c>
      <c r="D23" s="33">
        <f aca="true" t="shared" si="7" ref="D23:F27">C23/C$27</f>
        <v>0.0019054878048780487</v>
      </c>
      <c r="E23" s="19">
        <v>72</v>
      </c>
      <c r="F23" s="33">
        <f t="shared" si="7"/>
        <v>0.0017883311393159633</v>
      </c>
      <c r="G23" s="19">
        <v>17</v>
      </c>
      <c r="H23" s="33">
        <f t="shared" si="5"/>
        <v>0.0013476020610384463</v>
      </c>
      <c r="I23" s="22">
        <f>SUM(C23,E23,G23)</f>
        <v>94</v>
      </c>
      <c r="J23" s="33">
        <f t="shared" si="6"/>
        <v>0.0016936936936936937</v>
      </c>
    </row>
    <row r="24" spans="2:10" ht="12.75">
      <c r="B24" s="35" t="s">
        <v>19</v>
      </c>
      <c r="C24" s="19">
        <v>2377</v>
      </c>
      <c r="D24" s="33">
        <f t="shared" si="7"/>
        <v>0.9058689024390244</v>
      </c>
      <c r="E24" s="19">
        <v>36252</v>
      </c>
      <c r="F24" s="33">
        <f t="shared" si="7"/>
        <v>0.9004247286455875</v>
      </c>
      <c r="G24" s="19">
        <v>9052</v>
      </c>
      <c r="H24" s="33">
        <f t="shared" si="5"/>
        <v>0.7175584621482363</v>
      </c>
      <c r="I24" s="22">
        <f>SUM(C24,E24,G24)</f>
        <v>47681</v>
      </c>
      <c r="J24" s="33">
        <f t="shared" si="6"/>
        <v>0.8591171171171171</v>
      </c>
    </row>
    <row r="25" spans="2:10" s="23" customFormat="1" ht="12.75">
      <c r="B25" s="38" t="s">
        <v>38</v>
      </c>
      <c r="C25" s="19">
        <v>12</v>
      </c>
      <c r="D25" s="33">
        <f t="shared" si="7"/>
        <v>0.004573170731707317</v>
      </c>
      <c r="E25" s="19">
        <v>697</v>
      </c>
      <c r="F25" s="33">
        <f t="shared" si="7"/>
        <v>0.017312038945878145</v>
      </c>
      <c r="G25" s="19">
        <v>280</v>
      </c>
      <c r="H25" s="33">
        <f t="shared" si="5"/>
        <v>0.02219579865239794</v>
      </c>
      <c r="I25" s="22">
        <f>SUM(C25,E25,G25)</f>
        <v>989</v>
      </c>
      <c r="J25" s="33">
        <f t="shared" si="6"/>
        <v>0.01781981981981982</v>
      </c>
    </row>
    <row r="26" spans="2:10" ht="12.75">
      <c r="B26" s="35" t="s">
        <v>3</v>
      </c>
      <c r="C26" s="19">
        <v>183</v>
      </c>
      <c r="D26" s="33">
        <f t="shared" si="7"/>
        <v>0.06974085365853659</v>
      </c>
      <c r="E26" s="19">
        <v>2861</v>
      </c>
      <c r="F26" s="33">
        <f t="shared" si="7"/>
        <v>0.07106132485531905</v>
      </c>
      <c r="G26" s="19">
        <v>3201</v>
      </c>
      <c r="H26" s="33">
        <f t="shared" si="5"/>
        <v>0.25374554102259217</v>
      </c>
      <c r="I26" s="22">
        <f>SUM(C26,E26,G26)</f>
        <v>6245</v>
      </c>
      <c r="J26" s="33">
        <f t="shared" si="6"/>
        <v>0.11252252252252253</v>
      </c>
    </row>
    <row r="27" spans="2:10" s="24" customFormat="1" ht="12.75">
      <c r="B27" s="26" t="s">
        <v>32</v>
      </c>
      <c r="C27" s="21">
        <f>SUM(C22:C26)</f>
        <v>2624</v>
      </c>
      <c r="D27" s="34">
        <f t="shared" si="7"/>
        <v>1</v>
      </c>
      <c r="E27" s="21">
        <f>SUM(E22:E26)</f>
        <v>40261</v>
      </c>
      <c r="F27" s="34">
        <f t="shared" si="7"/>
        <v>1</v>
      </c>
      <c r="G27" s="21">
        <f>SUM(G22:G26)</f>
        <v>12615</v>
      </c>
      <c r="H27" s="34">
        <f t="shared" si="5"/>
        <v>1</v>
      </c>
      <c r="I27" s="21">
        <f>SUM(I22:I26)</f>
        <v>55500</v>
      </c>
      <c r="J27" s="34">
        <f t="shared" si="6"/>
        <v>1</v>
      </c>
    </row>
    <row r="28" spans="2:10" ht="13.5" thickBot="1">
      <c r="B28" s="40"/>
      <c r="C28" s="41"/>
      <c r="D28" s="42"/>
      <c r="E28" s="41"/>
      <c r="F28" s="42"/>
      <c r="G28" s="41"/>
      <c r="H28" s="42"/>
      <c r="I28" s="43"/>
      <c r="J28" s="44"/>
    </row>
    <row r="29" spans="2:10" ht="27" thickBot="1">
      <c r="B29" s="45" t="s">
        <v>31</v>
      </c>
      <c r="C29" s="46">
        <f>SUM(C11,C19,C27)</f>
        <v>82863</v>
      </c>
      <c r="D29" s="47">
        <f>C29/$I29</f>
        <v>0.08151546780176895</v>
      </c>
      <c r="E29" s="46">
        <f>SUM(E11,E19,E27)</f>
        <v>638118</v>
      </c>
      <c r="F29" s="47">
        <f>E29/$I29</f>
        <v>0.6277408165614231</v>
      </c>
      <c r="G29" s="46">
        <f>SUM(G11,G19,G27)</f>
        <v>295550</v>
      </c>
      <c r="H29" s="47">
        <f>G29/$I29</f>
        <v>0.29074371563680795</v>
      </c>
      <c r="I29" s="46">
        <f>SUM(I11,I19,I27)</f>
        <v>1016531</v>
      </c>
      <c r="J29" s="48">
        <f>I29/$I29</f>
        <v>1</v>
      </c>
    </row>
    <row r="31" ht="12.75">
      <c r="B31" s="25" t="s">
        <v>2</v>
      </c>
    </row>
  </sheetData>
  <sheetProtection/>
  <mergeCells count="4">
    <mergeCell ref="C4:D4"/>
    <mergeCell ref="E4:F4"/>
    <mergeCell ref="G4:H4"/>
    <mergeCell ref="I4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16" bestFit="1" customWidth="1"/>
    <col min="2" max="3" width="25.57421875" style="16" customWidth="1"/>
    <col min="4" max="4" width="5.8515625" style="27" bestFit="1" customWidth="1"/>
    <col min="5" max="5" width="10.57421875" style="16" customWidth="1"/>
    <col min="6" max="6" width="5.8515625" style="27" bestFit="1" customWidth="1"/>
    <col min="7" max="7" width="10.57421875" style="16" customWidth="1"/>
    <col min="8" max="8" width="5.8515625" style="27" bestFit="1" customWidth="1"/>
    <col min="9" max="9" width="8.7109375" style="16" bestFit="1" customWidth="1"/>
    <col min="10" max="10" width="5.8515625" style="27" bestFit="1" customWidth="1"/>
    <col min="11" max="11" width="10.28125" style="16" customWidth="1"/>
    <col min="12" max="16384" width="9.140625" style="16" customWidth="1"/>
  </cols>
  <sheetData>
    <row r="1" spans="1:2" ht="13.5">
      <c r="A1" s="15" t="s">
        <v>4</v>
      </c>
      <c r="B1" s="15" t="s">
        <v>22</v>
      </c>
    </row>
    <row r="2" ht="13.5">
      <c r="B2" s="15" t="s">
        <v>23</v>
      </c>
    </row>
    <row r="4" spans="3:10" ht="26.25" customHeight="1">
      <c r="C4" s="50" t="s">
        <v>35</v>
      </c>
      <c r="D4" s="49"/>
      <c r="E4" s="50" t="s">
        <v>36</v>
      </c>
      <c r="F4" s="49"/>
      <c r="G4" s="50" t="s">
        <v>37</v>
      </c>
      <c r="H4" s="49"/>
      <c r="I4" s="49" t="s">
        <v>32</v>
      </c>
      <c r="J4" s="49"/>
    </row>
    <row r="5" spans="2:10" ht="12.75">
      <c r="B5" s="17"/>
      <c r="C5" s="28" t="s">
        <v>34</v>
      </c>
      <c r="D5" s="28" t="s">
        <v>33</v>
      </c>
      <c r="E5" s="28" t="s">
        <v>34</v>
      </c>
      <c r="F5" s="28" t="s">
        <v>33</v>
      </c>
      <c r="G5" s="28" t="s">
        <v>34</v>
      </c>
      <c r="H5" s="28" t="s">
        <v>33</v>
      </c>
      <c r="I5" s="28" t="s">
        <v>34</v>
      </c>
      <c r="J5" s="28" t="s">
        <v>33</v>
      </c>
    </row>
    <row r="6" spans="2:9" ht="26.25">
      <c r="B6" s="29" t="s">
        <v>28</v>
      </c>
      <c r="C6" s="18"/>
      <c r="D6" s="30"/>
      <c r="E6" s="18"/>
      <c r="F6" s="30"/>
      <c r="G6" s="18"/>
      <c r="H6" s="30"/>
      <c r="I6" s="19"/>
    </row>
    <row r="7" spans="2:10" ht="12.75">
      <c r="B7" s="31" t="s">
        <v>24</v>
      </c>
      <c r="C7" s="32">
        <v>8577</v>
      </c>
      <c r="D7" s="33">
        <f>C7/C$11</f>
        <v>0.11660186519481226</v>
      </c>
      <c r="E7" s="32">
        <v>99741</v>
      </c>
      <c r="F7" s="33">
        <f>E7/E$11</f>
        <v>0.18897821296687514</v>
      </c>
      <c r="G7" s="32">
        <v>63938</v>
      </c>
      <c r="H7" s="33">
        <f>G7/G$11</f>
        <v>0.24610564320878833</v>
      </c>
      <c r="I7" s="22">
        <f>SUM(C7,E7,G7)</f>
        <v>172256</v>
      </c>
      <c r="J7" s="33">
        <f>I7/I$11</f>
        <v>0.20003065675122048</v>
      </c>
    </row>
    <row r="8" spans="2:10" ht="12.75">
      <c r="B8" s="31" t="s">
        <v>25</v>
      </c>
      <c r="C8" s="32">
        <v>33526</v>
      </c>
      <c r="D8" s="33">
        <f aca="true" t="shared" si="0" ref="D8:F10">C8/C$11</f>
        <v>0.4557763941379592</v>
      </c>
      <c r="E8" s="32">
        <v>197227</v>
      </c>
      <c r="F8" s="33">
        <f t="shared" si="0"/>
        <v>0.3736839013927862</v>
      </c>
      <c r="G8" s="32">
        <v>99078</v>
      </c>
      <c r="H8" s="33">
        <f>G8/G$11</f>
        <v>0.3813640545190705</v>
      </c>
      <c r="I8" s="22">
        <f>SUM(C8,E8,G8)</f>
        <v>329831</v>
      </c>
      <c r="J8" s="33">
        <f>I8/I$11</f>
        <v>0.38301314059836405</v>
      </c>
    </row>
    <row r="9" spans="2:10" ht="12.75">
      <c r="B9" s="31" t="s">
        <v>26</v>
      </c>
      <c r="C9" s="32">
        <v>29714</v>
      </c>
      <c r="D9" s="33">
        <f t="shared" si="0"/>
        <v>0.4039533429402648</v>
      </c>
      <c r="E9" s="32">
        <v>226247</v>
      </c>
      <c r="F9" s="33">
        <f t="shared" si="0"/>
        <v>0.42866778705965053</v>
      </c>
      <c r="G9" s="32">
        <v>92345</v>
      </c>
      <c r="H9" s="33">
        <f>G9/G$11</f>
        <v>0.35544786546522505</v>
      </c>
      <c r="I9" s="22">
        <f>SUM(C9,E9,G9)</f>
        <v>348306</v>
      </c>
      <c r="J9" s="33">
        <f>I9/I$11</f>
        <v>0.40446706024980605</v>
      </c>
    </row>
    <row r="10" spans="2:10" ht="12.75">
      <c r="B10" s="31" t="s">
        <v>27</v>
      </c>
      <c r="C10" s="18">
        <v>1741</v>
      </c>
      <c r="D10" s="33">
        <f t="shared" si="0"/>
        <v>0.023668397726963757</v>
      </c>
      <c r="E10" s="18">
        <v>4576</v>
      </c>
      <c r="F10" s="33">
        <f t="shared" si="0"/>
        <v>0.00867009858068819</v>
      </c>
      <c r="G10" s="18">
        <v>4438</v>
      </c>
      <c r="H10" s="33">
        <f>G10/G$11</f>
        <v>0.017082436806916117</v>
      </c>
      <c r="I10" s="22">
        <f>SUM(C10,E10,G10)</f>
        <v>10755</v>
      </c>
      <c r="J10" s="33">
        <f>I10/I$11</f>
        <v>0.012489142400609419</v>
      </c>
    </row>
    <row r="11" spans="2:10" ht="12.75">
      <c r="B11" s="26" t="s">
        <v>32</v>
      </c>
      <c r="C11" s="22">
        <f aca="true" t="shared" si="1" ref="C11:J11">SUM(C7:C10)</f>
        <v>73558</v>
      </c>
      <c r="D11" s="34">
        <f t="shared" si="1"/>
        <v>0.9999999999999999</v>
      </c>
      <c r="E11" s="22">
        <f t="shared" si="1"/>
        <v>527791</v>
      </c>
      <c r="F11" s="34">
        <f t="shared" si="1"/>
        <v>1</v>
      </c>
      <c r="G11" s="22">
        <f t="shared" si="1"/>
        <v>259799</v>
      </c>
      <c r="H11" s="34">
        <f t="shared" si="1"/>
        <v>1</v>
      </c>
      <c r="I11" s="22">
        <f t="shared" si="1"/>
        <v>861148</v>
      </c>
      <c r="J11" s="34">
        <f t="shared" si="1"/>
        <v>1</v>
      </c>
    </row>
    <row r="12" spans="4:10" ht="12.75">
      <c r="D12" s="33"/>
      <c r="E12" s="18"/>
      <c r="F12" s="33"/>
      <c r="G12" s="18"/>
      <c r="H12" s="33"/>
      <c r="I12" s="19"/>
      <c r="J12" s="33"/>
    </row>
    <row r="13" spans="2:9" ht="26.25">
      <c r="B13" s="29" t="s">
        <v>29</v>
      </c>
      <c r="C13" s="18"/>
      <c r="D13" s="34"/>
      <c r="E13" s="18"/>
      <c r="F13" s="30"/>
      <c r="G13" s="18"/>
      <c r="H13" s="30"/>
      <c r="I13" s="19"/>
    </row>
    <row r="14" spans="2:10" ht="12.75">
      <c r="B14" s="35" t="s">
        <v>17</v>
      </c>
      <c r="C14" s="36">
        <v>2999</v>
      </c>
      <c r="D14" s="33">
        <f>C14/C$19</f>
        <v>0.39259065322686215</v>
      </c>
      <c r="E14" s="19">
        <v>21816</v>
      </c>
      <c r="F14" s="33">
        <f>E14/E$19</f>
        <v>0.36584384223235844</v>
      </c>
      <c r="G14" s="19">
        <v>7005</v>
      </c>
      <c r="H14" s="33">
        <f aca="true" t="shared" si="2" ref="H14:H19">G14/G$19</f>
        <v>0.2722185520537831</v>
      </c>
      <c r="I14" s="37">
        <f>SUM(C14,E14,G14)</f>
        <v>31820</v>
      </c>
      <c r="J14" s="33">
        <f aca="true" t="shared" si="3" ref="J14:J19">I14/I$19</f>
        <v>0.34213582211517785</v>
      </c>
    </row>
    <row r="15" spans="2:10" ht="12.75">
      <c r="B15" s="35" t="s">
        <v>18</v>
      </c>
      <c r="C15" s="36">
        <v>647</v>
      </c>
      <c r="D15" s="33">
        <f aca="true" t="shared" si="4" ref="D15:F18">C15/C$19</f>
        <v>0.08469694986254746</v>
      </c>
      <c r="E15" s="19">
        <v>3424</v>
      </c>
      <c r="F15" s="33">
        <f t="shared" si="4"/>
        <v>0.05741883552455058</v>
      </c>
      <c r="G15" s="19">
        <v>1519</v>
      </c>
      <c r="H15" s="33">
        <f t="shared" si="2"/>
        <v>0.05902926203707302</v>
      </c>
      <c r="I15" s="37">
        <f>SUM(C15,E15,G15)</f>
        <v>5590</v>
      </c>
      <c r="J15" s="33">
        <f t="shared" si="3"/>
        <v>0.06010494172293665</v>
      </c>
    </row>
    <row r="16" spans="2:10" ht="12.75">
      <c r="B16" s="35" t="s">
        <v>19</v>
      </c>
      <c r="C16" s="36">
        <v>2857</v>
      </c>
      <c r="D16" s="33">
        <f t="shared" si="4"/>
        <v>0.37400183270061527</v>
      </c>
      <c r="E16" s="19">
        <v>27739</v>
      </c>
      <c r="F16" s="33">
        <f t="shared" si="4"/>
        <v>0.4651697075395761</v>
      </c>
      <c r="G16" s="19">
        <v>11778</v>
      </c>
      <c r="H16" s="33">
        <f t="shared" si="2"/>
        <v>0.4577002292775813</v>
      </c>
      <c r="I16" s="37">
        <f>SUM(C16,E16,G16)</f>
        <v>42374</v>
      </c>
      <c r="J16" s="33">
        <f t="shared" si="3"/>
        <v>0.4556148122661391</v>
      </c>
    </row>
    <row r="17" spans="2:10" ht="12.75">
      <c r="B17" s="38" t="s">
        <v>38</v>
      </c>
      <c r="C17" s="36">
        <v>133</v>
      </c>
      <c r="D17" s="33">
        <f t="shared" si="4"/>
        <v>0.017410655845005892</v>
      </c>
      <c r="E17" s="19">
        <v>3239</v>
      </c>
      <c r="F17" s="33">
        <f t="shared" si="4"/>
        <v>0.054316474376173866</v>
      </c>
      <c r="G17" s="19">
        <v>1416</v>
      </c>
      <c r="H17" s="33">
        <f t="shared" si="2"/>
        <v>0.055026619515796835</v>
      </c>
      <c r="I17" s="37">
        <f>SUM(C17,E17,G17)</f>
        <v>4788</v>
      </c>
      <c r="J17" s="33">
        <f t="shared" si="3"/>
        <v>0.05148165670293751</v>
      </c>
    </row>
    <row r="18" spans="2:10" s="23" customFormat="1" ht="12.75">
      <c r="B18" s="35" t="s">
        <v>3</v>
      </c>
      <c r="C18" s="36">
        <v>1003</v>
      </c>
      <c r="D18" s="33">
        <f t="shared" si="4"/>
        <v>0.13129990836496924</v>
      </c>
      <c r="E18" s="19">
        <v>3414</v>
      </c>
      <c r="F18" s="33">
        <f t="shared" si="4"/>
        <v>0.05725114032734103</v>
      </c>
      <c r="G18" s="19">
        <v>4015</v>
      </c>
      <c r="H18" s="33">
        <f t="shared" si="2"/>
        <v>0.15602533711576574</v>
      </c>
      <c r="I18" s="37">
        <f>SUM(C18,E18,G18)</f>
        <v>8432</v>
      </c>
      <c r="J18" s="33">
        <f t="shared" si="3"/>
        <v>0.09066276719280891</v>
      </c>
    </row>
    <row r="19" spans="2:10" ht="12.75">
      <c r="B19" s="26" t="s">
        <v>32</v>
      </c>
      <c r="C19" s="21">
        <f>SUM(C14:C18)</f>
        <v>7639</v>
      </c>
      <c r="D19" s="34">
        <f>C19/C$19</f>
        <v>1</v>
      </c>
      <c r="E19" s="21">
        <f>SUM(E14:E18)</f>
        <v>59632</v>
      </c>
      <c r="F19" s="34">
        <f>E19/E$19</f>
        <v>1</v>
      </c>
      <c r="G19" s="21">
        <f>SUM(G14:G18)</f>
        <v>25733</v>
      </c>
      <c r="H19" s="34">
        <f t="shared" si="2"/>
        <v>1</v>
      </c>
      <c r="I19" s="39">
        <f>SUM(I14:I18)</f>
        <v>93004</v>
      </c>
      <c r="J19" s="34">
        <f t="shared" si="3"/>
        <v>1</v>
      </c>
    </row>
    <row r="20" spans="4:9" ht="12.75">
      <c r="D20" s="30"/>
      <c r="E20" s="18"/>
      <c r="F20" s="30"/>
      <c r="G20" s="18"/>
      <c r="H20" s="30"/>
      <c r="I20" s="19"/>
    </row>
    <row r="21" spans="2:9" ht="26.25">
      <c r="B21" s="29" t="s">
        <v>30</v>
      </c>
      <c r="C21" s="18"/>
      <c r="D21" s="30"/>
      <c r="E21" s="18"/>
      <c r="F21" s="30"/>
      <c r="G21" s="18"/>
      <c r="H21" s="30"/>
      <c r="I21" s="19"/>
    </row>
    <row r="22" spans="2:10" ht="12.75">
      <c r="B22" s="35" t="s">
        <v>17</v>
      </c>
      <c r="C22" s="19">
        <v>38</v>
      </c>
      <c r="D22" s="33">
        <f>C22/C$27</f>
        <v>0.014901960784313726</v>
      </c>
      <c r="E22" s="19">
        <v>378</v>
      </c>
      <c r="F22" s="33">
        <f>E22/E$27</f>
        <v>0.009629591888724715</v>
      </c>
      <c r="G22" s="19">
        <v>61</v>
      </c>
      <c r="H22" s="33">
        <f aca="true" t="shared" si="5" ref="H22:H27">G22/G$27</f>
        <v>0.004907087120907409</v>
      </c>
      <c r="I22" s="22">
        <f>SUM(C22,E22,G22)</f>
        <v>477</v>
      </c>
      <c r="J22" s="33">
        <f aca="true" t="shared" si="6" ref="J22:J27">I22/I$27</f>
        <v>0.008795058541532222</v>
      </c>
    </row>
    <row r="23" spans="2:10" ht="12.75">
      <c r="B23" s="35" t="s">
        <v>18</v>
      </c>
      <c r="C23" s="19">
        <v>5</v>
      </c>
      <c r="D23" s="33">
        <f aca="true" t="shared" si="7" ref="D23:F27">C23/C$27</f>
        <v>0.00196078431372549</v>
      </c>
      <c r="E23" s="19">
        <v>81</v>
      </c>
      <c r="F23" s="33">
        <f t="shared" si="7"/>
        <v>0.0020634839761552964</v>
      </c>
      <c r="G23" s="19">
        <v>19</v>
      </c>
      <c r="H23" s="33">
        <f t="shared" si="5"/>
        <v>0.0015284369720859141</v>
      </c>
      <c r="I23" s="22">
        <f>SUM(C23,E23,G23)</f>
        <v>105</v>
      </c>
      <c r="J23" s="33">
        <f t="shared" si="6"/>
        <v>0.0019360191758089795</v>
      </c>
    </row>
    <row r="24" spans="2:10" ht="12.75">
      <c r="B24" s="35" t="s">
        <v>19</v>
      </c>
      <c r="C24" s="19">
        <v>2294</v>
      </c>
      <c r="D24" s="33">
        <f t="shared" si="7"/>
        <v>0.899607843137255</v>
      </c>
      <c r="E24" s="19">
        <v>35256</v>
      </c>
      <c r="F24" s="33">
        <f t="shared" si="7"/>
        <v>0.8981505069547052</v>
      </c>
      <c r="G24" s="19">
        <v>8869</v>
      </c>
      <c r="H24" s="33">
        <f t="shared" si="5"/>
        <v>0.7134582897594723</v>
      </c>
      <c r="I24" s="22">
        <f>SUM(C24,E24,G24)</f>
        <v>46419</v>
      </c>
      <c r="J24" s="33">
        <f t="shared" si="6"/>
        <v>0.8558864202083526</v>
      </c>
    </row>
    <row r="25" spans="2:10" s="23" customFormat="1" ht="12.75">
      <c r="B25" s="38" t="s">
        <v>38</v>
      </c>
      <c r="C25" s="19">
        <v>13</v>
      </c>
      <c r="D25" s="33">
        <f t="shared" si="7"/>
        <v>0.005098039215686275</v>
      </c>
      <c r="E25" s="19">
        <v>645</v>
      </c>
      <c r="F25" s="33">
        <f t="shared" si="7"/>
        <v>0.016431446476792174</v>
      </c>
      <c r="G25" s="19">
        <v>268</v>
      </c>
      <c r="H25" s="33">
        <f t="shared" si="5"/>
        <v>0.02155900571152763</v>
      </c>
      <c r="I25" s="22">
        <f>SUM(C25,E25,G25)</f>
        <v>926</v>
      </c>
      <c r="J25" s="33">
        <f t="shared" si="6"/>
        <v>0.017073845302848716</v>
      </c>
    </row>
    <row r="26" spans="2:10" ht="12.75">
      <c r="B26" s="35" t="s">
        <v>3</v>
      </c>
      <c r="C26" s="19">
        <v>200</v>
      </c>
      <c r="D26" s="33">
        <f t="shared" si="7"/>
        <v>0.0784313725490196</v>
      </c>
      <c r="E26" s="19">
        <v>2894</v>
      </c>
      <c r="F26" s="33">
        <f t="shared" si="7"/>
        <v>0.07372497070362256</v>
      </c>
      <c r="G26" s="19">
        <v>3214</v>
      </c>
      <c r="H26" s="33">
        <f t="shared" si="5"/>
        <v>0.2585471804360068</v>
      </c>
      <c r="I26" s="22">
        <f>SUM(C26,E26,G26)</f>
        <v>6308</v>
      </c>
      <c r="J26" s="33">
        <f t="shared" si="6"/>
        <v>0.11630865677145755</v>
      </c>
    </row>
    <row r="27" spans="2:10" s="24" customFormat="1" ht="12.75">
      <c r="B27" s="26" t="s">
        <v>32</v>
      </c>
      <c r="C27" s="21">
        <f>SUM(C22:C26)</f>
        <v>2550</v>
      </c>
      <c r="D27" s="34">
        <f t="shared" si="7"/>
        <v>1</v>
      </c>
      <c r="E27" s="21">
        <f>SUM(E22:E26)</f>
        <v>39254</v>
      </c>
      <c r="F27" s="34">
        <f t="shared" si="7"/>
        <v>1</v>
      </c>
      <c r="G27" s="21">
        <f>SUM(G22:G26)</f>
        <v>12431</v>
      </c>
      <c r="H27" s="34">
        <f t="shared" si="5"/>
        <v>1</v>
      </c>
      <c r="I27" s="21">
        <f>SUM(I22:I26)</f>
        <v>54235</v>
      </c>
      <c r="J27" s="34">
        <f t="shared" si="6"/>
        <v>1</v>
      </c>
    </row>
    <row r="28" spans="2:10" ht="13.5" thickBot="1">
      <c r="B28" s="40"/>
      <c r="C28" s="41"/>
      <c r="D28" s="42"/>
      <c r="E28" s="41"/>
      <c r="F28" s="42"/>
      <c r="G28" s="41"/>
      <c r="H28" s="42"/>
      <c r="I28" s="43"/>
      <c r="J28" s="44"/>
    </row>
    <row r="29" spans="2:10" ht="27" thickBot="1">
      <c r="B29" s="45" t="s">
        <v>31</v>
      </c>
      <c r="C29" s="46">
        <f>SUM(C11,C19,C27)</f>
        <v>83747</v>
      </c>
      <c r="D29" s="47">
        <f>C29/$I29</f>
        <v>0.08305045582697912</v>
      </c>
      <c r="E29" s="46">
        <f>SUM(E11,E19,E27)</f>
        <v>626677</v>
      </c>
      <c r="F29" s="47">
        <f>E29/$I29</f>
        <v>0.62146477493264</v>
      </c>
      <c r="G29" s="46">
        <f>SUM(G11,G19,G27)</f>
        <v>297963</v>
      </c>
      <c r="H29" s="47">
        <f>G29/$I29</f>
        <v>0.2954847692403809</v>
      </c>
      <c r="I29" s="46">
        <f>SUM(I11,I19,I27)</f>
        <v>1008387</v>
      </c>
      <c r="J29" s="48">
        <f>I29/$I29</f>
        <v>1</v>
      </c>
    </row>
    <row r="31" ht="12.75">
      <c r="B31" s="25" t="s">
        <v>2</v>
      </c>
    </row>
  </sheetData>
  <sheetProtection/>
  <mergeCells count="4">
    <mergeCell ref="I4:J4"/>
    <mergeCell ref="C4:D4"/>
    <mergeCell ref="E4:F4"/>
    <mergeCell ref="G4:H4"/>
  </mergeCells>
  <printOptions/>
  <pageMargins left="0.75" right="0.75" top="1" bottom="1" header="0.5" footer="0.5"/>
  <pageSetup horizontalDpi="600" verticalDpi="600" orientation="portrait" paperSize="9" r:id="rId1"/>
  <ignoredErrors>
    <ignoredError sqref="I7:I10 I14:I27 D19:H2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16" bestFit="1" customWidth="1"/>
    <col min="2" max="3" width="25.57421875" style="16" customWidth="1"/>
    <col min="4" max="4" width="5.8515625" style="11" bestFit="1" customWidth="1"/>
    <col min="5" max="5" width="10.57421875" style="16" customWidth="1"/>
    <col min="6" max="6" width="5.8515625" style="11" bestFit="1" customWidth="1"/>
    <col min="7" max="7" width="10.57421875" style="16" customWidth="1"/>
    <col min="8" max="8" width="5.8515625" style="11" bestFit="1" customWidth="1"/>
    <col min="9" max="9" width="7.28125" style="16" bestFit="1" customWidth="1"/>
    <col min="10" max="10" width="5.8515625" style="11" bestFit="1" customWidth="1"/>
    <col min="11" max="11" width="14.140625" style="16" customWidth="1"/>
    <col min="12" max="12" width="10.28125" style="16" customWidth="1"/>
    <col min="13" max="16384" width="9.140625" style="16" customWidth="1"/>
  </cols>
  <sheetData>
    <row r="1" spans="1:2" ht="13.5">
      <c r="A1" s="15" t="s">
        <v>4</v>
      </c>
      <c r="B1" s="15" t="s">
        <v>20</v>
      </c>
    </row>
    <row r="2" ht="13.5">
      <c r="B2" s="15" t="s">
        <v>21</v>
      </c>
    </row>
    <row r="4" spans="3:10" ht="12.75">
      <c r="C4" s="51" t="s">
        <v>5</v>
      </c>
      <c r="D4" s="51"/>
      <c r="E4" s="51" t="s">
        <v>7</v>
      </c>
      <c r="F4" s="51"/>
      <c r="G4" s="51" t="s">
        <v>9</v>
      </c>
      <c r="H4" s="51"/>
      <c r="I4" s="51" t="s">
        <v>0</v>
      </c>
      <c r="J4" s="51"/>
    </row>
    <row r="5" spans="2:10" ht="12.75">
      <c r="B5" s="17"/>
      <c r="C5" s="52" t="s">
        <v>6</v>
      </c>
      <c r="D5" s="52"/>
      <c r="E5" s="52" t="s">
        <v>8</v>
      </c>
      <c r="F5" s="52"/>
      <c r="G5" s="52" t="s">
        <v>10</v>
      </c>
      <c r="H5" s="52"/>
      <c r="I5" s="51" t="s">
        <v>1</v>
      </c>
      <c r="J5" s="51"/>
    </row>
    <row r="6" spans="2:9" ht="26.25">
      <c r="B6" s="29" t="s">
        <v>28</v>
      </c>
      <c r="C6" s="18"/>
      <c r="D6" s="12"/>
      <c r="E6" s="18"/>
      <c r="F6" s="12"/>
      <c r="G6" s="18"/>
      <c r="H6" s="12"/>
      <c r="I6" s="19"/>
    </row>
    <row r="7" spans="2:10" ht="12.75">
      <c r="B7" s="31" t="s">
        <v>24</v>
      </c>
      <c r="C7" s="12">
        <v>9072</v>
      </c>
      <c r="D7" s="13">
        <f>C7/C$11</f>
        <v>0.1274998945933411</v>
      </c>
      <c r="E7" s="12">
        <v>100068</v>
      </c>
      <c r="F7" s="13">
        <f>E7/E$11</f>
        <v>0.19717210885962216</v>
      </c>
      <c r="G7" s="12">
        <v>63115</v>
      </c>
      <c r="H7" s="13">
        <f>G7/G$11</f>
        <v>0.25194703583503986</v>
      </c>
      <c r="I7" s="8">
        <f>C7+E7+G7</f>
        <v>172255</v>
      </c>
      <c r="J7" s="13">
        <f>I7/I$11</f>
        <v>0.20774188413103098</v>
      </c>
    </row>
    <row r="8" spans="2:10" ht="12.75">
      <c r="B8" s="31" t="s">
        <v>25</v>
      </c>
      <c r="C8" s="12">
        <v>32315</v>
      </c>
      <c r="D8" s="13">
        <f>C8/C$11</f>
        <v>0.4541621576040364</v>
      </c>
      <c r="E8" s="12">
        <v>192707</v>
      </c>
      <c r="F8" s="13">
        <f>E8/E$11</f>
        <v>0.379706255566327</v>
      </c>
      <c r="G8" s="12">
        <v>96482</v>
      </c>
      <c r="H8" s="13">
        <f>G8/G$11</f>
        <v>0.3851438471272489</v>
      </c>
      <c r="I8" s="8">
        <f>C8+E8+G8</f>
        <v>321504</v>
      </c>
      <c r="J8" s="13">
        <f>I8/I$11</f>
        <v>0.38773821784948465</v>
      </c>
    </row>
    <row r="9" spans="2:10" ht="12.75">
      <c r="B9" s="31" t="s">
        <v>26</v>
      </c>
      <c r="C9" s="12">
        <v>27989</v>
      </c>
      <c r="D9" s="13">
        <f>C9/C$11</f>
        <v>0.39336359675628574</v>
      </c>
      <c r="E9" s="12">
        <v>209998</v>
      </c>
      <c r="F9" s="13">
        <f>E9/E$11</f>
        <v>0.41377611740319514</v>
      </c>
      <c r="G9" s="12">
        <v>86427</v>
      </c>
      <c r="H9" s="13">
        <f>G9/G$11</f>
        <v>0.3450055686622038</v>
      </c>
      <c r="I9" s="8">
        <f>C9+E9+G9</f>
        <v>324414</v>
      </c>
      <c r="J9" s="13">
        <f>I9/I$11</f>
        <v>0.39124771761913607</v>
      </c>
    </row>
    <row r="10" spans="2:10" ht="12.75">
      <c r="B10" s="31" t="s">
        <v>27</v>
      </c>
      <c r="C10" s="12">
        <v>1777</v>
      </c>
      <c r="D10" s="13">
        <f>C10/C$11</f>
        <v>0.024974351046336767</v>
      </c>
      <c r="E10" s="12">
        <v>4743</v>
      </c>
      <c r="F10" s="13">
        <f>E10/E$11</f>
        <v>0.009345518170855696</v>
      </c>
      <c r="G10" s="12">
        <v>4485</v>
      </c>
      <c r="H10" s="13">
        <f>G10/G$11</f>
        <v>0.017903548375507467</v>
      </c>
      <c r="I10" s="8">
        <f>C10+E10+G10</f>
        <v>11005</v>
      </c>
      <c r="J10" s="13">
        <f>I10/I$11</f>
        <v>0.013272180400348296</v>
      </c>
    </row>
    <row r="11" spans="2:10" s="24" customFormat="1" ht="12.75">
      <c r="B11" s="26" t="s">
        <v>32</v>
      </c>
      <c r="C11" s="22">
        <v>71153</v>
      </c>
      <c r="D11" s="14">
        <f>SUM(D7:D10)</f>
        <v>0.9999999999999999</v>
      </c>
      <c r="E11" s="22">
        <v>507516</v>
      </c>
      <c r="F11" s="14">
        <f>SUM(F7:F10)</f>
        <v>1</v>
      </c>
      <c r="G11" s="22">
        <v>250509</v>
      </c>
      <c r="H11" s="14">
        <f>SUM(H7:H10)</f>
        <v>1</v>
      </c>
      <c r="I11" s="8">
        <f>C11+E11+G11</f>
        <v>829178</v>
      </c>
      <c r="J11" s="14">
        <f>SUM(J7:J10)</f>
        <v>0.9999999999999999</v>
      </c>
    </row>
    <row r="12" spans="3:10" ht="12.75">
      <c r="C12" s="18"/>
      <c r="D12" s="13"/>
      <c r="E12" s="18"/>
      <c r="F12" s="13"/>
      <c r="G12" s="18"/>
      <c r="H12" s="13"/>
      <c r="I12" s="19"/>
      <c r="J12" s="13"/>
    </row>
    <row r="13" spans="2:9" ht="26.25">
      <c r="B13" s="29" t="s">
        <v>29</v>
      </c>
      <c r="C13" s="18"/>
      <c r="D13" s="14"/>
      <c r="E13" s="18"/>
      <c r="F13" s="12"/>
      <c r="G13" s="18"/>
      <c r="H13" s="12"/>
      <c r="I13" s="19"/>
    </row>
    <row r="14" spans="2:10" ht="12.75">
      <c r="B14" s="35" t="s">
        <v>17</v>
      </c>
      <c r="C14" s="18">
        <v>3199</v>
      </c>
      <c r="D14" s="13">
        <f aca="true" t="shared" si="0" ref="D14:D19">C14/C$19</f>
        <v>0.4063770325203252</v>
      </c>
      <c r="E14" s="18">
        <v>22519</v>
      </c>
      <c r="F14" s="13">
        <f aca="true" t="shared" si="1" ref="F14:F19">E14/E$19</f>
        <v>0.3747857202296746</v>
      </c>
      <c r="G14" s="18">
        <v>7235</v>
      </c>
      <c r="H14" s="13">
        <f aca="true" t="shared" si="2" ref="H14:H19">G14/G$19</f>
        <v>0.2801115025746254</v>
      </c>
      <c r="I14" s="19">
        <f>SUM(C14:G14)</f>
        <v>32953.78116275275</v>
      </c>
      <c r="J14" s="13">
        <f aca="true" t="shared" si="3" ref="J14:J19">I14/I$19</f>
        <v>0.35136457929322246</v>
      </c>
    </row>
    <row r="15" spans="2:10" ht="12.75">
      <c r="B15" s="35" t="s">
        <v>18</v>
      </c>
      <c r="C15" s="18">
        <v>630</v>
      </c>
      <c r="D15" s="13">
        <f t="shared" si="0"/>
        <v>0.08003048780487805</v>
      </c>
      <c r="E15" s="18">
        <v>3385</v>
      </c>
      <c r="F15" s="13">
        <f t="shared" si="1"/>
        <v>0.056336856120495965</v>
      </c>
      <c r="G15" s="18">
        <v>1554</v>
      </c>
      <c r="H15" s="13">
        <f t="shared" si="2"/>
        <v>0.06016493089163343</v>
      </c>
      <c r="I15" s="19">
        <f>SUM(C15:G15)</f>
        <v>5569.1363673439255</v>
      </c>
      <c r="J15" s="13">
        <f t="shared" si="3"/>
        <v>0.05938005253704019</v>
      </c>
    </row>
    <row r="16" spans="2:10" ht="12.75">
      <c r="B16" s="35" t="s">
        <v>19</v>
      </c>
      <c r="C16" s="18">
        <v>2922</v>
      </c>
      <c r="D16" s="13">
        <f t="shared" si="0"/>
        <v>0.3711890243902439</v>
      </c>
      <c r="E16" s="18">
        <v>27934</v>
      </c>
      <c r="F16" s="13">
        <f t="shared" si="1"/>
        <v>0.46490804693351084</v>
      </c>
      <c r="G16" s="18">
        <v>11762</v>
      </c>
      <c r="H16" s="13">
        <f t="shared" si="2"/>
        <v>0.4553796120639591</v>
      </c>
      <c r="I16" s="19">
        <f>SUM(C16:G16)</f>
        <v>42618.836097071326</v>
      </c>
      <c r="J16" s="13">
        <f t="shared" si="3"/>
        <v>0.45441672812162887</v>
      </c>
    </row>
    <row r="17" spans="2:10" ht="12.75">
      <c r="B17" s="38" t="s">
        <v>38</v>
      </c>
      <c r="C17" s="18">
        <v>115</v>
      </c>
      <c r="D17" s="13">
        <f t="shared" si="0"/>
        <v>0.014608739837398374</v>
      </c>
      <c r="E17" s="18">
        <v>2777</v>
      </c>
      <c r="F17" s="13">
        <f t="shared" si="1"/>
        <v>0.04621785803445119</v>
      </c>
      <c r="G17" s="18">
        <v>1239</v>
      </c>
      <c r="H17" s="13">
        <f t="shared" si="2"/>
        <v>0.04796933679197801</v>
      </c>
      <c r="I17" s="19">
        <f>SUM(C17:G17)</f>
        <v>4131.060826597872</v>
      </c>
      <c r="J17" s="13">
        <f t="shared" si="3"/>
        <v>0.0440467951827299</v>
      </c>
    </row>
    <row r="18" spans="2:10" s="23" customFormat="1" ht="12.75">
      <c r="B18" s="35" t="s">
        <v>3</v>
      </c>
      <c r="C18" s="18">
        <v>1006</v>
      </c>
      <c r="D18" s="13">
        <f t="shared" si="0"/>
        <v>0.12779471544715448</v>
      </c>
      <c r="E18" s="18">
        <v>3470</v>
      </c>
      <c r="F18" s="13">
        <f t="shared" si="1"/>
        <v>0.057751518681867356</v>
      </c>
      <c r="G18" s="18">
        <v>4039</v>
      </c>
      <c r="H18" s="13">
        <f t="shared" si="2"/>
        <v>0.15637461767780403</v>
      </c>
      <c r="I18" s="19">
        <f>SUM(C18:G18)</f>
        <v>8515.185546234128</v>
      </c>
      <c r="J18" s="13">
        <f t="shared" si="3"/>
        <v>0.0907918448653786</v>
      </c>
    </row>
    <row r="19" spans="2:10" s="24" customFormat="1" ht="12.75">
      <c r="B19" s="26" t="s">
        <v>32</v>
      </c>
      <c r="C19" s="22">
        <f>SUM(C14:C18)</f>
        <v>7872</v>
      </c>
      <c r="D19" s="14">
        <f t="shared" si="0"/>
        <v>1</v>
      </c>
      <c r="E19" s="22">
        <f>SUM(E14:E18)</f>
        <v>60085</v>
      </c>
      <c r="F19" s="14">
        <f t="shared" si="1"/>
        <v>1</v>
      </c>
      <c r="G19" s="22">
        <f>SUM(G14:G18)</f>
        <v>25829</v>
      </c>
      <c r="H19" s="14">
        <f t="shared" si="2"/>
        <v>1</v>
      </c>
      <c r="I19" s="22">
        <f>SUM(I14:I18)</f>
        <v>93788</v>
      </c>
      <c r="J19" s="14">
        <f t="shared" si="3"/>
        <v>1</v>
      </c>
    </row>
    <row r="20" spans="3:9" ht="12.75">
      <c r="C20" s="18"/>
      <c r="D20" s="12"/>
      <c r="E20" s="18"/>
      <c r="F20" s="12"/>
      <c r="G20" s="18"/>
      <c r="H20" s="12"/>
      <c r="I20" s="19"/>
    </row>
    <row r="21" spans="2:9" ht="26.25">
      <c r="B21" s="29" t="s">
        <v>30</v>
      </c>
      <c r="C21" s="18"/>
      <c r="D21" s="12"/>
      <c r="E21" s="18"/>
      <c r="F21" s="12"/>
      <c r="G21" s="18"/>
      <c r="H21" s="12"/>
      <c r="I21" s="19"/>
    </row>
    <row r="22" spans="2:10" ht="12.75">
      <c r="B22" s="35" t="s">
        <v>17</v>
      </c>
      <c r="C22" s="18">
        <v>29</v>
      </c>
      <c r="D22" s="13">
        <f aca="true" t="shared" si="4" ref="D22:D27">C22/C$27</f>
        <v>0.011171032357473035</v>
      </c>
      <c r="E22" s="18">
        <v>364</v>
      </c>
      <c r="F22" s="13">
        <f aca="true" t="shared" si="5" ref="F22:F27">E22/E$27</f>
        <v>0.009501187648456057</v>
      </c>
      <c r="G22" s="18">
        <v>59</v>
      </c>
      <c r="H22" s="13">
        <f aca="true" t="shared" si="6" ref="H22:H27">G22/G$27</f>
        <v>0.004787795179745192</v>
      </c>
      <c r="I22" s="19">
        <f>SUM(C22:G22)</f>
        <v>452.02067222000596</v>
      </c>
      <c r="J22" s="13">
        <f aca="true" t="shared" si="7" ref="J22:J27">I22/I$27</f>
        <v>0.008491521494965546</v>
      </c>
    </row>
    <row r="23" spans="2:10" ht="12.75">
      <c r="B23" s="35" t="s">
        <v>18</v>
      </c>
      <c r="C23" s="18">
        <v>5</v>
      </c>
      <c r="D23" s="13">
        <f t="shared" si="4"/>
        <v>0.001926040061633282</v>
      </c>
      <c r="E23" s="18">
        <v>82</v>
      </c>
      <c r="F23" s="13">
        <f t="shared" si="5"/>
        <v>0.002140377437289551</v>
      </c>
      <c r="G23" s="18">
        <v>18</v>
      </c>
      <c r="H23" s="13">
        <f t="shared" si="6"/>
        <v>0.0014606832751764992</v>
      </c>
      <c r="I23" s="19">
        <f>SUM(C23:G23)</f>
        <v>105.00406641749892</v>
      </c>
      <c r="J23" s="13">
        <f t="shared" si="7"/>
        <v>0.00197257413618686</v>
      </c>
    </row>
    <row r="24" spans="2:10" ht="12.75">
      <c r="B24" s="35" t="s">
        <v>19</v>
      </c>
      <c r="C24" s="18">
        <v>2329</v>
      </c>
      <c r="D24" s="13">
        <f t="shared" si="4"/>
        <v>0.8971494607087828</v>
      </c>
      <c r="E24" s="18">
        <v>34347</v>
      </c>
      <c r="F24" s="13">
        <f t="shared" si="5"/>
        <v>0.8965310224217587</v>
      </c>
      <c r="G24" s="18">
        <v>8781</v>
      </c>
      <c r="H24" s="13">
        <f t="shared" si="6"/>
        <v>0.7125699910736022</v>
      </c>
      <c r="I24" s="19">
        <f>SUM(C24:G24)</f>
        <v>45458.79368048313</v>
      </c>
      <c r="J24" s="13">
        <f t="shared" si="7"/>
        <v>0.8539749338834373</v>
      </c>
    </row>
    <row r="25" spans="2:10" s="23" customFormat="1" ht="12.75">
      <c r="B25" s="38" t="s">
        <v>38</v>
      </c>
      <c r="C25" s="18">
        <v>8</v>
      </c>
      <c r="D25" s="13">
        <f t="shared" si="4"/>
        <v>0.0030816640986132513</v>
      </c>
      <c r="E25" s="18">
        <v>601</v>
      </c>
      <c r="F25" s="13">
        <f t="shared" si="5"/>
        <v>0.01568740048550025</v>
      </c>
      <c r="G25" s="18">
        <v>242</v>
      </c>
      <c r="H25" s="13">
        <f t="shared" si="6"/>
        <v>0.0196380751440396</v>
      </c>
      <c r="I25" s="19">
        <f>SUM(C25:G25)</f>
        <v>851.0187690645841</v>
      </c>
      <c r="J25" s="13">
        <f t="shared" si="7"/>
        <v>0.015986977176596487</v>
      </c>
    </row>
    <row r="26" spans="2:10" ht="12.75">
      <c r="B26" s="35" t="s">
        <v>3</v>
      </c>
      <c r="C26" s="18">
        <v>225</v>
      </c>
      <c r="D26" s="13">
        <f t="shared" si="4"/>
        <v>0.08667180277349769</v>
      </c>
      <c r="E26" s="18">
        <v>2917</v>
      </c>
      <c r="F26" s="13">
        <f t="shared" si="5"/>
        <v>0.07614001200699538</v>
      </c>
      <c r="G26" s="18">
        <v>3223</v>
      </c>
      <c r="H26" s="13">
        <f t="shared" si="6"/>
        <v>0.2615434553274365</v>
      </c>
      <c r="I26" s="19">
        <f>SUM(C26:G26)</f>
        <v>6365.16281181478</v>
      </c>
      <c r="J26" s="13">
        <f t="shared" si="7"/>
        <v>0.11957399330881387</v>
      </c>
    </row>
    <row r="27" spans="2:10" s="24" customFormat="1" ht="12.75">
      <c r="B27" s="26" t="s">
        <v>32</v>
      </c>
      <c r="C27" s="22">
        <f>SUM(C22:C26)</f>
        <v>2596</v>
      </c>
      <c r="D27" s="14">
        <f t="shared" si="4"/>
        <v>1</v>
      </c>
      <c r="E27" s="22">
        <f>SUM(E22:E26)</f>
        <v>38311</v>
      </c>
      <c r="F27" s="14">
        <f t="shared" si="5"/>
        <v>1</v>
      </c>
      <c r="G27" s="22">
        <f>SUM(G22:G26)</f>
        <v>12323</v>
      </c>
      <c r="H27" s="14">
        <f t="shared" si="6"/>
        <v>1</v>
      </c>
      <c r="I27" s="22">
        <f>SUM(I22:I26)</f>
        <v>53232</v>
      </c>
      <c r="J27" s="14">
        <f t="shared" si="7"/>
        <v>1</v>
      </c>
    </row>
    <row r="28" spans="2:9" ht="13.5" thickBot="1">
      <c r="B28" s="17"/>
      <c r="C28" s="18"/>
      <c r="D28" s="12"/>
      <c r="E28" s="18"/>
      <c r="F28" s="12"/>
      <c r="G28" s="18"/>
      <c r="H28" s="12"/>
      <c r="I28" s="19"/>
    </row>
    <row r="29" spans="2:10" ht="27" thickBot="1">
      <c r="B29" s="45" t="s">
        <v>31</v>
      </c>
      <c r="C29" s="46">
        <f>SUM(C11,C19,C27)</f>
        <v>81621</v>
      </c>
      <c r="D29" s="47">
        <f>C29/$I29</f>
        <v>0.08361111168021242</v>
      </c>
      <c r="E29" s="46">
        <f>SUM(E11,E19,E27)</f>
        <v>605912</v>
      </c>
      <c r="F29" s="47">
        <f>E29/$I29</f>
        <v>0.6206855576430191</v>
      </c>
      <c r="G29" s="46">
        <f>SUM(G11,G19,G27)</f>
        <v>288661</v>
      </c>
      <c r="H29" s="47">
        <f>G29/$I29</f>
        <v>0.2956992331473738</v>
      </c>
      <c r="I29" s="46">
        <f>SUM(I11,I19,I27)</f>
        <v>976198</v>
      </c>
      <c r="J29" s="48">
        <f>I29/$I29</f>
        <v>1</v>
      </c>
    </row>
    <row r="31" ht="12.75">
      <c r="B31" s="25" t="s">
        <v>2</v>
      </c>
    </row>
  </sheetData>
  <sheetProtection/>
  <mergeCells count="8">
    <mergeCell ref="C4:D4"/>
    <mergeCell ref="E4:F4"/>
    <mergeCell ref="G4:H4"/>
    <mergeCell ref="I4:J4"/>
    <mergeCell ref="C5:D5"/>
    <mergeCell ref="E5:F5"/>
    <mergeCell ref="G5:H5"/>
    <mergeCell ref="I5:J5"/>
  </mergeCells>
  <printOptions/>
  <pageMargins left="0.75" right="0.75" top="1" bottom="1" header="0.5" footer="0.5"/>
  <pageSetup horizontalDpi="600" verticalDpi="600" orientation="portrait" paperSize="9" r:id="rId1"/>
  <ignoredErrors>
    <ignoredError sqref="I7:I18 I19:I28 D29:J29 D19:H28 J19:J2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6.8515625" style="16" customWidth="1"/>
    <col min="2" max="2" width="25.140625" style="16" customWidth="1"/>
    <col min="3" max="3" width="25.57421875" style="16" customWidth="1"/>
    <col min="4" max="4" width="5.8515625" style="27" bestFit="1" customWidth="1"/>
    <col min="5" max="5" width="10.57421875" style="16" customWidth="1"/>
    <col min="6" max="6" width="10.57421875" style="27" customWidth="1"/>
    <col min="7" max="7" width="10.57421875" style="16" customWidth="1"/>
    <col min="8" max="8" width="10.57421875" style="27" customWidth="1"/>
    <col min="9" max="9" width="7.28125" style="16" bestFit="1" customWidth="1"/>
    <col min="10" max="10" width="5.8515625" style="27" bestFit="1" customWidth="1"/>
    <col min="11" max="11" width="14.140625" style="16" customWidth="1"/>
    <col min="12" max="12" width="10.28125" style="16" customWidth="1"/>
    <col min="13" max="16384" width="9.140625" style="16" customWidth="1"/>
  </cols>
  <sheetData>
    <row r="1" spans="1:2" ht="13.5">
      <c r="A1" s="15" t="s">
        <v>4</v>
      </c>
      <c r="B1" s="15" t="s">
        <v>15</v>
      </c>
    </row>
    <row r="2" ht="13.5">
      <c r="B2" s="15" t="s">
        <v>16</v>
      </c>
    </row>
    <row r="4" spans="3:10" ht="26.25" customHeight="1">
      <c r="C4" s="50" t="s">
        <v>35</v>
      </c>
      <c r="D4" s="49"/>
      <c r="E4" s="50" t="s">
        <v>36</v>
      </c>
      <c r="F4" s="49"/>
      <c r="G4" s="50" t="s">
        <v>37</v>
      </c>
      <c r="H4" s="49"/>
      <c r="I4" s="49" t="s">
        <v>32</v>
      </c>
      <c r="J4" s="49"/>
    </row>
    <row r="5" spans="2:10" ht="12.75">
      <c r="B5" s="17"/>
      <c r="C5" s="28" t="s">
        <v>34</v>
      </c>
      <c r="D5" s="28" t="s">
        <v>33</v>
      </c>
      <c r="E5" s="28" t="s">
        <v>34</v>
      </c>
      <c r="F5" s="28" t="s">
        <v>33</v>
      </c>
      <c r="G5" s="28" t="s">
        <v>34</v>
      </c>
      <c r="H5" s="28" t="s">
        <v>33</v>
      </c>
      <c r="I5" s="28" t="s">
        <v>34</v>
      </c>
      <c r="J5" s="28" t="s">
        <v>33</v>
      </c>
    </row>
    <row r="6" spans="2:10" ht="26.25">
      <c r="B6" s="29" t="s">
        <v>28</v>
      </c>
      <c r="C6" s="18"/>
      <c r="D6" s="30"/>
      <c r="E6" s="18"/>
      <c r="F6" s="30"/>
      <c r="G6" s="18"/>
      <c r="H6" s="30"/>
      <c r="I6" s="19"/>
      <c r="J6" s="30"/>
    </row>
    <row r="7" spans="2:10" ht="12.75">
      <c r="B7" s="31" t="s">
        <v>24</v>
      </c>
      <c r="C7" s="18"/>
      <c r="D7" s="33">
        <f>C7/C$11</f>
        <v>0</v>
      </c>
      <c r="E7" s="18"/>
      <c r="F7" s="33">
        <f>E7/E$11</f>
        <v>0</v>
      </c>
      <c r="G7" s="18"/>
      <c r="H7" s="33">
        <f>G7/G$11</f>
        <v>0</v>
      </c>
      <c r="I7" s="19"/>
      <c r="J7" s="33">
        <f>I7/I$11</f>
        <v>0</v>
      </c>
    </row>
    <row r="8" spans="2:10" ht="12.75">
      <c r="B8" s="31" t="s">
        <v>25</v>
      </c>
      <c r="C8" s="18"/>
      <c r="D8" s="33">
        <f>C8/C$11</f>
        <v>0</v>
      </c>
      <c r="E8" s="18"/>
      <c r="F8" s="33">
        <f>E8/E$11</f>
        <v>0</v>
      </c>
      <c r="G8" s="18"/>
      <c r="H8" s="33">
        <f>G8/G$11</f>
        <v>0</v>
      </c>
      <c r="I8" s="19"/>
      <c r="J8" s="33">
        <f>I8/I$11</f>
        <v>0</v>
      </c>
    </row>
    <row r="9" spans="2:10" ht="12.75">
      <c r="B9" s="31" t="s">
        <v>26</v>
      </c>
      <c r="C9" s="18"/>
      <c r="D9" s="33">
        <f>C9/C$11</f>
        <v>0</v>
      </c>
      <c r="E9" s="18"/>
      <c r="F9" s="33">
        <f>E9/E$11</f>
        <v>0</v>
      </c>
      <c r="G9" s="18"/>
      <c r="H9" s="33">
        <f>G9/G$11</f>
        <v>0</v>
      </c>
      <c r="I9" s="19"/>
      <c r="J9" s="33">
        <f>I9/I$11</f>
        <v>0</v>
      </c>
    </row>
    <row r="10" spans="2:10" ht="12.75">
      <c r="B10" s="31" t="s">
        <v>27</v>
      </c>
      <c r="C10" s="18"/>
      <c r="D10" s="33">
        <f>C10/C$11</f>
        <v>0</v>
      </c>
      <c r="E10" s="18"/>
      <c r="F10" s="33">
        <f>E10/E$11</f>
        <v>0</v>
      </c>
      <c r="G10" s="18"/>
      <c r="H10" s="33">
        <f>G10/G$11</f>
        <v>0</v>
      </c>
      <c r="I10" s="19"/>
      <c r="J10" s="33">
        <f>I10/I$11</f>
        <v>0</v>
      </c>
    </row>
    <row r="11" spans="2:10" ht="12.75">
      <c r="B11" s="26" t="s">
        <v>32</v>
      </c>
      <c r="C11" s="21">
        <v>69825</v>
      </c>
      <c r="D11" s="34">
        <f>SUM(D7:D10)</f>
        <v>0</v>
      </c>
      <c r="E11" s="21">
        <v>487045</v>
      </c>
      <c r="F11" s="34">
        <f>SUM(F7:F10)</f>
        <v>0</v>
      </c>
      <c r="G11" s="21">
        <v>242072</v>
      </c>
      <c r="H11" s="34">
        <f>SUM(H7:H10)</f>
        <v>0</v>
      </c>
      <c r="I11" s="22">
        <f>SUM(C11:G11)</f>
        <v>798942</v>
      </c>
      <c r="J11" s="34">
        <f>SUM(J7:J10)</f>
        <v>0</v>
      </c>
    </row>
    <row r="12" spans="2:10" ht="12.75">
      <c r="B12" s="20"/>
      <c r="C12" s="18"/>
      <c r="D12" s="33"/>
      <c r="E12" s="18"/>
      <c r="F12" s="33"/>
      <c r="G12" s="18"/>
      <c r="H12" s="33"/>
      <c r="I12" s="19"/>
      <c r="J12" s="33"/>
    </row>
    <row r="13" spans="2:10" ht="26.25">
      <c r="B13" s="29" t="s">
        <v>29</v>
      </c>
      <c r="C13" s="18"/>
      <c r="D13" s="34"/>
      <c r="E13" s="18"/>
      <c r="F13" s="34"/>
      <c r="G13" s="18"/>
      <c r="H13" s="34"/>
      <c r="I13" s="19"/>
      <c r="J13" s="34"/>
    </row>
    <row r="14" spans="2:10" ht="12.75">
      <c r="B14" s="35" t="s">
        <v>17</v>
      </c>
      <c r="C14" s="18">
        <v>4273</v>
      </c>
      <c r="D14" s="33">
        <f aca="true" t="shared" si="0" ref="D14:D19">C14/C$19</f>
        <v>0.4664847161572052</v>
      </c>
      <c r="E14" s="18">
        <v>27653</v>
      </c>
      <c r="F14" s="33">
        <f aca="true" t="shared" si="1" ref="F14:F19">E14/E$19</f>
        <v>0.44189651315158684</v>
      </c>
      <c r="G14" s="18">
        <v>8955</v>
      </c>
      <c r="H14" s="33">
        <f aca="true" t="shared" si="2" ref="H14:H19">G14/G$19</f>
        <v>0.3323683331477564</v>
      </c>
      <c r="I14" s="19">
        <f>SUM(C14:G14)</f>
        <v>40881.90838122931</v>
      </c>
      <c r="J14" s="33">
        <f aca="true" t="shared" si="3" ref="J14:J19">I14/I$19</f>
        <v>0.4142750867041872</v>
      </c>
    </row>
    <row r="15" spans="2:10" ht="12.75">
      <c r="B15" s="35" t="s">
        <v>18</v>
      </c>
      <c r="C15" s="18">
        <v>552</v>
      </c>
      <c r="D15" s="33">
        <f t="shared" si="0"/>
        <v>0.06026200873362445</v>
      </c>
      <c r="E15" s="18">
        <v>3234</v>
      </c>
      <c r="F15" s="33">
        <f t="shared" si="1"/>
        <v>0.05167950397903417</v>
      </c>
      <c r="G15" s="18">
        <v>1597</v>
      </c>
      <c r="H15" s="33">
        <f t="shared" si="2"/>
        <v>0.059273280629477045</v>
      </c>
      <c r="I15" s="19">
        <f>SUM(C15:G15)</f>
        <v>5383.111941512712</v>
      </c>
      <c r="J15" s="33">
        <f t="shared" si="3"/>
        <v>0.05454953681498041</v>
      </c>
    </row>
    <row r="16" spans="2:10" ht="12.75">
      <c r="B16" s="35" t="s">
        <v>19</v>
      </c>
      <c r="C16" s="18">
        <v>3232</v>
      </c>
      <c r="D16" s="33">
        <f t="shared" si="0"/>
        <v>0.35283842794759823</v>
      </c>
      <c r="E16" s="18">
        <v>27164</v>
      </c>
      <c r="F16" s="33">
        <f t="shared" si="1"/>
        <v>0.4340822653328646</v>
      </c>
      <c r="G16" s="18">
        <v>11903</v>
      </c>
      <c r="H16" s="33">
        <f t="shared" si="2"/>
        <v>0.4417845080354823</v>
      </c>
      <c r="I16" s="19">
        <f>SUM(C16:G16)</f>
        <v>42299.78692069328</v>
      </c>
      <c r="J16" s="33">
        <f t="shared" si="3"/>
        <v>0.42864309881837076</v>
      </c>
    </row>
    <row r="17" spans="2:10" ht="12.75">
      <c r="B17" s="38" t="s">
        <v>38</v>
      </c>
      <c r="C17" s="18">
        <v>68</v>
      </c>
      <c r="D17" s="33">
        <f t="shared" si="0"/>
        <v>0.007423580786026201</v>
      </c>
      <c r="E17" s="18">
        <v>878</v>
      </c>
      <c r="F17" s="33">
        <f t="shared" si="1"/>
        <v>0.014030489948544217</v>
      </c>
      <c r="G17" s="18">
        <v>367</v>
      </c>
      <c r="H17" s="33">
        <f t="shared" si="2"/>
        <v>0.013621348773336303</v>
      </c>
      <c r="I17" s="19">
        <f>SUM(C17:G17)</f>
        <v>1313.0214540707348</v>
      </c>
      <c r="J17" s="33">
        <f t="shared" si="3"/>
        <v>0.013305447281403432</v>
      </c>
    </row>
    <row r="18" spans="2:10" s="23" customFormat="1" ht="12.75">
      <c r="B18" s="35" t="s">
        <v>3</v>
      </c>
      <c r="C18" s="18">
        <v>1035</v>
      </c>
      <c r="D18" s="33">
        <f t="shared" si="0"/>
        <v>0.11299126637554585</v>
      </c>
      <c r="E18" s="18">
        <v>3649</v>
      </c>
      <c r="F18" s="33">
        <f t="shared" si="1"/>
        <v>0.058311227587970214</v>
      </c>
      <c r="G18" s="18">
        <v>4121</v>
      </c>
      <c r="H18" s="33">
        <f t="shared" si="2"/>
        <v>0.15295252941394796</v>
      </c>
      <c r="I18" s="19">
        <f>SUM(C18:G18)</f>
        <v>8805.171302493964</v>
      </c>
      <c r="J18" s="33">
        <f t="shared" si="3"/>
        <v>0.08922683038105818</v>
      </c>
    </row>
    <row r="19" spans="2:10" ht="12.75">
      <c r="B19" s="26" t="s">
        <v>32</v>
      </c>
      <c r="C19" s="21">
        <f>SUM(C14:C18)</f>
        <v>9160</v>
      </c>
      <c r="D19" s="34">
        <f t="shared" si="0"/>
        <v>1</v>
      </c>
      <c r="E19" s="21">
        <f>SUM(E14:E18)</f>
        <v>62578</v>
      </c>
      <c r="F19" s="34">
        <f t="shared" si="1"/>
        <v>1</v>
      </c>
      <c r="G19" s="21">
        <f>SUM(G14:G18)</f>
        <v>26943</v>
      </c>
      <c r="H19" s="34">
        <f t="shared" si="2"/>
        <v>1</v>
      </c>
      <c r="I19" s="21">
        <f>SUM(I14:I18)</f>
        <v>98683</v>
      </c>
      <c r="J19" s="34">
        <f t="shared" si="3"/>
        <v>1</v>
      </c>
    </row>
    <row r="20" spans="3:10" ht="12.75">
      <c r="C20" s="18"/>
      <c r="D20" s="30"/>
      <c r="E20" s="18"/>
      <c r="F20" s="30"/>
      <c r="G20" s="18"/>
      <c r="H20" s="30"/>
      <c r="I20" s="19"/>
      <c r="J20" s="30"/>
    </row>
    <row r="21" spans="2:10" ht="26.25">
      <c r="B21" s="29" t="s">
        <v>30</v>
      </c>
      <c r="C21" s="18"/>
      <c r="D21" s="30"/>
      <c r="E21" s="18"/>
      <c r="F21" s="30"/>
      <c r="G21" s="18"/>
      <c r="H21" s="30"/>
      <c r="I21" s="19"/>
      <c r="J21" s="30"/>
    </row>
    <row r="22" spans="2:10" ht="12.75">
      <c r="B22" s="35" t="s">
        <v>17</v>
      </c>
      <c r="C22" s="18">
        <v>20</v>
      </c>
      <c r="D22" s="33">
        <f aca="true" t="shared" si="4" ref="D22:D27">C22/C$27</f>
        <v>0.0087527352297593</v>
      </c>
      <c r="E22" s="18">
        <v>231</v>
      </c>
      <c r="F22" s="33">
        <f aca="true" t="shared" si="5" ref="F22:F27">E22/E$27</f>
        <v>0.007148604320108931</v>
      </c>
      <c r="G22" s="18">
        <v>52</v>
      </c>
      <c r="H22" s="33">
        <f aca="true" t="shared" si="6" ref="H22:H27">G22/G$27</f>
        <v>0.0049918402611116445</v>
      </c>
      <c r="I22" s="19">
        <f>SUM(C22:G22)</f>
        <v>303.0159013395499</v>
      </c>
      <c r="J22" s="33">
        <f aca="true" t="shared" si="7" ref="J22:J27">I22/I$27</f>
        <v>0.006730994298714957</v>
      </c>
    </row>
    <row r="23" spans="2:10" ht="12.75">
      <c r="B23" s="35" t="s">
        <v>18</v>
      </c>
      <c r="C23" s="18">
        <v>5</v>
      </c>
      <c r="D23" s="33">
        <f t="shared" si="4"/>
        <v>0.002188183807439825</v>
      </c>
      <c r="E23" s="18">
        <v>96</v>
      </c>
      <c r="F23" s="33">
        <f t="shared" si="5"/>
        <v>0.002970848548616699</v>
      </c>
      <c r="G23" s="18">
        <v>17</v>
      </c>
      <c r="H23" s="33">
        <f t="shared" si="6"/>
        <v>0.0016319477776711145</v>
      </c>
      <c r="I23" s="19">
        <f>SUM(C23:G23)</f>
        <v>118.00515903235605</v>
      </c>
      <c r="J23" s="33">
        <f t="shared" si="7"/>
        <v>0.0026212883520448723</v>
      </c>
    </row>
    <row r="24" spans="2:10" ht="12.75">
      <c r="B24" s="35" t="s">
        <v>19</v>
      </c>
      <c r="C24" s="18">
        <v>2029</v>
      </c>
      <c r="D24" s="33">
        <f t="shared" si="4"/>
        <v>0.887964989059081</v>
      </c>
      <c r="E24" s="18">
        <v>28759</v>
      </c>
      <c r="F24" s="33">
        <f t="shared" si="5"/>
        <v>0.8899857646840379</v>
      </c>
      <c r="G24" s="18">
        <v>7008</v>
      </c>
      <c r="H24" s="33">
        <f t="shared" si="6"/>
        <v>0.6727464721128924</v>
      </c>
      <c r="I24" s="19">
        <f>SUM(C24:G24)</f>
        <v>37797.77795075374</v>
      </c>
      <c r="J24" s="33">
        <f t="shared" si="7"/>
        <v>0.839614775217774</v>
      </c>
    </row>
    <row r="25" spans="2:10" s="23" customFormat="1" ht="12.75">
      <c r="B25" s="38" t="s">
        <v>38</v>
      </c>
      <c r="C25" s="18">
        <v>5</v>
      </c>
      <c r="D25" s="33">
        <f t="shared" si="4"/>
        <v>0.002188183807439825</v>
      </c>
      <c r="E25" s="18">
        <v>194</v>
      </c>
      <c r="F25" s="33">
        <f t="shared" si="5"/>
        <v>0.0060035897753295785</v>
      </c>
      <c r="G25" s="18">
        <v>63</v>
      </c>
      <c r="H25" s="33">
        <f t="shared" si="6"/>
        <v>0.006047806470192954</v>
      </c>
      <c r="I25" s="19">
        <f>SUM(C25:G25)</f>
        <v>262.0081917735828</v>
      </c>
      <c r="J25" s="33">
        <f t="shared" si="7"/>
        <v>0.0058200762311427165</v>
      </c>
    </row>
    <row r="26" spans="2:10" ht="12.75">
      <c r="B26" s="35" t="s">
        <v>3</v>
      </c>
      <c r="C26" s="18">
        <v>226</v>
      </c>
      <c r="D26" s="33">
        <f t="shared" si="4"/>
        <v>0.09890590809628008</v>
      </c>
      <c r="E26" s="18">
        <v>3034</v>
      </c>
      <c r="F26" s="33">
        <f t="shared" si="5"/>
        <v>0.09389119267190692</v>
      </c>
      <c r="G26" s="18">
        <v>3277</v>
      </c>
      <c r="H26" s="33">
        <f t="shared" si="6"/>
        <v>0.3145819333781319</v>
      </c>
      <c r="I26" s="19">
        <f>SUM(C26:G26)</f>
        <v>6537.192797100768</v>
      </c>
      <c r="J26" s="33">
        <f t="shared" si="7"/>
        <v>0.14521286590032362</v>
      </c>
    </row>
    <row r="27" spans="2:10" s="24" customFormat="1" ht="12.75">
      <c r="B27" s="26" t="s">
        <v>32</v>
      </c>
      <c r="C27" s="21">
        <f>SUM(C22:C26)</f>
        <v>2285</v>
      </c>
      <c r="D27" s="34">
        <f t="shared" si="4"/>
        <v>1</v>
      </c>
      <c r="E27" s="21">
        <f>SUM(E22:E26)</f>
        <v>32314</v>
      </c>
      <c r="F27" s="34">
        <f t="shared" si="5"/>
        <v>1</v>
      </c>
      <c r="G27" s="21">
        <f>SUM(G22:G26)</f>
        <v>10417</v>
      </c>
      <c r="H27" s="34">
        <f t="shared" si="6"/>
        <v>1</v>
      </c>
      <c r="I27" s="21">
        <f>SUM(I22:I26)</f>
        <v>45017.99999999999</v>
      </c>
      <c r="J27" s="34">
        <f t="shared" si="7"/>
        <v>1</v>
      </c>
    </row>
    <row r="28" spans="2:10" ht="13.5" thickBot="1">
      <c r="B28" s="17"/>
      <c r="C28" s="18"/>
      <c r="D28" s="42"/>
      <c r="E28" s="18"/>
      <c r="F28" s="42"/>
      <c r="G28" s="18"/>
      <c r="H28" s="42"/>
      <c r="I28" s="19"/>
      <c r="J28" s="42"/>
    </row>
    <row r="29" spans="2:10" ht="27" thickBot="1">
      <c r="B29" s="45" t="s">
        <v>31</v>
      </c>
      <c r="C29" s="46">
        <f>SUM(C11,C19,C27)</f>
        <v>81270</v>
      </c>
      <c r="D29" s="47">
        <f>C29/$I29</f>
        <v>0.08621503580889053</v>
      </c>
      <c r="E29" s="46">
        <f>SUM(E11,E19,E27)</f>
        <v>581937</v>
      </c>
      <c r="F29" s="47">
        <f>E29/$I29</f>
        <v>0.6173461214903203</v>
      </c>
      <c r="G29" s="46">
        <f>SUM(G11,G19,G27)</f>
        <v>279432</v>
      </c>
      <c r="H29" s="47">
        <f>G29/$I29</f>
        <v>0.2964345993127833</v>
      </c>
      <c r="I29" s="46">
        <f>SUM(I11,I19,I27)</f>
        <v>942643</v>
      </c>
      <c r="J29" s="48">
        <f>I29/$I29</f>
        <v>1</v>
      </c>
    </row>
    <row r="31" ht="12.75">
      <c r="B31" s="25" t="s">
        <v>2</v>
      </c>
    </row>
  </sheetData>
  <sheetProtection/>
  <mergeCells count="4">
    <mergeCell ref="C4:D4"/>
    <mergeCell ref="E4:F4"/>
    <mergeCell ref="G4:H4"/>
    <mergeCell ref="I4:J4"/>
  </mergeCells>
  <printOptions/>
  <pageMargins left="0.75" right="0.75" top="1" bottom="1" header="0.5" footer="0.5"/>
  <pageSetup horizontalDpi="600" verticalDpi="600" orientation="portrait" paperSize="9" r:id="rId1"/>
  <ignoredErrors>
    <ignoredError sqref="D11:I14 D15:I27 D28:I2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bestFit="1" customWidth="1"/>
    <col min="2" max="2" width="25.28125" style="0" customWidth="1"/>
    <col min="3" max="3" width="25.57421875" style="0" customWidth="1"/>
    <col min="4" max="4" width="5.8515625" style="27" bestFit="1" customWidth="1"/>
    <col min="5" max="5" width="10.57421875" style="0" customWidth="1"/>
    <col min="6" max="6" width="10.57421875" style="27" customWidth="1"/>
    <col min="7" max="7" width="10.57421875" style="0" customWidth="1"/>
    <col min="8" max="8" width="6.8515625" style="27" bestFit="1" customWidth="1"/>
    <col min="9" max="9" width="7.28125" style="0" bestFit="1" customWidth="1"/>
    <col min="10" max="10" width="5.8515625" style="27" bestFit="1" customWidth="1"/>
    <col min="11" max="11" width="10.28125" style="0" customWidth="1"/>
  </cols>
  <sheetData>
    <row r="1" spans="1:2" ht="13.5">
      <c r="A1" s="5" t="s">
        <v>4</v>
      </c>
      <c r="B1" s="5" t="s">
        <v>13</v>
      </c>
    </row>
    <row r="2" ht="13.5">
      <c r="B2" s="5" t="s">
        <v>14</v>
      </c>
    </row>
    <row r="4" spans="3:10" ht="26.25" customHeight="1">
      <c r="C4" s="50" t="s">
        <v>35</v>
      </c>
      <c r="D4" s="49"/>
      <c r="E4" s="50" t="s">
        <v>36</v>
      </c>
      <c r="F4" s="49"/>
      <c r="G4" s="50" t="s">
        <v>37</v>
      </c>
      <c r="H4" s="49"/>
      <c r="I4" s="49" t="s">
        <v>32</v>
      </c>
      <c r="J4" s="49"/>
    </row>
    <row r="5" spans="2:10" ht="12.75">
      <c r="B5" s="1"/>
      <c r="C5" s="28" t="s">
        <v>34</v>
      </c>
      <c r="D5" s="28" t="s">
        <v>33</v>
      </c>
      <c r="E5" s="28" t="s">
        <v>34</v>
      </c>
      <c r="F5" s="28" t="s">
        <v>33</v>
      </c>
      <c r="G5" s="28" t="s">
        <v>34</v>
      </c>
      <c r="H5" s="28" t="s">
        <v>33</v>
      </c>
      <c r="I5" s="28" t="s">
        <v>34</v>
      </c>
      <c r="J5" s="28" t="s">
        <v>33</v>
      </c>
    </row>
    <row r="6" spans="2:10" ht="26.25">
      <c r="B6" s="29" t="s">
        <v>28</v>
      </c>
      <c r="C6" s="3"/>
      <c r="D6" s="30"/>
      <c r="E6" s="3"/>
      <c r="F6" s="30"/>
      <c r="G6" s="3"/>
      <c r="H6" s="30"/>
      <c r="I6" s="6"/>
      <c r="J6" s="30"/>
    </row>
    <row r="7" spans="2:10" ht="12.75">
      <c r="B7" s="31" t="s">
        <v>24</v>
      </c>
      <c r="C7" s="3"/>
      <c r="D7" s="33">
        <f>C7/C$11</f>
        <v>0</v>
      </c>
      <c r="E7" s="3"/>
      <c r="F7" s="33">
        <f>E7/E$11</f>
        <v>0</v>
      </c>
      <c r="G7" s="3"/>
      <c r="H7" s="33">
        <f>G7/G$11</f>
        <v>0</v>
      </c>
      <c r="I7" s="6"/>
      <c r="J7" s="33">
        <f>I7/I$11</f>
        <v>0</v>
      </c>
    </row>
    <row r="8" spans="2:10" ht="12.75">
      <c r="B8" s="31" t="s">
        <v>25</v>
      </c>
      <c r="C8" s="3"/>
      <c r="D8" s="33">
        <f>C8/C$11</f>
        <v>0</v>
      </c>
      <c r="E8" s="3"/>
      <c r="F8" s="33">
        <f>E8/E$11</f>
        <v>0</v>
      </c>
      <c r="G8" s="3"/>
      <c r="H8" s="33">
        <f>G8/G$11</f>
        <v>0</v>
      </c>
      <c r="I8" s="6"/>
      <c r="J8" s="33">
        <f>I8/I$11</f>
        <v>0</v>
      </c>
    </row>
    <row r="9" spans="2:10" ht="12.75">
      <c r="B9" s="31" t="s">
        <v>26</v>
      </c>
      <c r="C9" s="3"/>
      <c r="D9" s="33">
        <f>C9/C$11</f>
        <v>0</v>
      </c>
      <c r="E9" s="3"/>
      <c r="F9" s="33">
        <f>E9/E$11</f>
        <v>0</v>
      </c>
      <c r="G9" s="3"/>
      <c r="H9" s="33">
        <f>G9/G$11</f>
        <v>0</v>
      </c>
      <c r="I9" s="6"/>
      <c r="J9" s="33">
        <f>I9/I$11</f>
        <v>0</v>
      </c>
    </row>
    <row r="10" spans="2:10" ht="12.75">
      <c r="B10" s="31" t="s">
        <v>27</v>
      </c>
      <c r="C10" s="3"/>
      <c r="D10" s="33">
        <f>C10/C$11</f>
        <v>0</v>
      </c>
      <c r="E10" s="3"/>
      <c r="F10" s="33">
        <f>E10/E$11</f>
        <v>0</v>
      </c>
      <c r="G10" s="3"/>
      <c r="H10" s="33">
        <f>G10/G$11</f>
        <v>0</v>
      </c>
      <c r="I10" s="6"/>
      <c r="J10" s="33">
        <f>I10/I$11</f>
        <v>0</v>
      </c>
    </row>
    <row r="11" spans="2:10" ht="13.5">
      <c r="B11" s="29" t="s">
        <v>39</v>
      </c>
      <c r="C11" s="10">
        <v>69643</v>
      </c>
      <c r="D11" s="34">
        <f>SUM(D7:D10)</f>
        <v>0</v>
      </c>
      <c r="E11" s="10">
        <v>468556</v>
      </c>
      <c r="F11" s="34">
        <f>SUM(F7:F10)</f>
        <v>0</v>
      </c>
      <c r="G11" s="10">
        <v>231480</v>
      </c>
      <c r="H11" s="34">
        <f>SUM(H7:H10)</f>
        <v>0</v>
      </c>
      <c r="I11" s="8">
        <f>SUM(C11:G11)</f>
        <v>769679</v>
      </c>
      <c r="J11" s="34">
        <f>SUM(J7:J10)</f>
        <v>0</v>
      </c>
    </row>
    <row r="12" spans="2:10" ht="12.75">
      <c r="B12" s="20"/>
      <c r="C12" s="3"/>
      <c r="D12" s="33"/>
      <c r="E12" s="3"/>
      <c r="F12" s="33"/>
      <c r="G12" s="3"/>
      <c r="H12" s="33"/>
      <c r="I12" s="6"/>
      <c r="J12" s="33"/>
    </row>
    <row r="13" spans="2:10" ht="26.25">
      <c r="B13" s="29" t="s">
        <v>29</v>
      </c>
      <c r="C13" s="3"/>
      <c r="D13" s="34"/>
      <c r="E13" s="3"/>
      <c r="F13" s="34"/>
      <c r="G13" s="3"/>
      <c r="H13" s="34"/>
      <c r="I13" s="6"/>
      <c r="J13" s="34"/>
    </row>
    <row r="14" spans="2:10" ht="12.75">
      <c r="B14" s="35" t="s">
        <v>17</v>
      </c>
      <c r="C14" s="3">
        <v>4105</v>
      </c>
      <c r="D14" s="33">
        <f aca="true" t="shared" si="0" ref="D14:D19">C14/C$19</f>
        <v>0.4579428826416778</v>
      </c>
      <c r="E14" s="3">
        <v>26277</v>
      </c>
      <c r="F14" s="33">
        <f aca="true" t="shared" si="1" ref="F14:F19">E14/E$19</f>
        <v>0.42775516848445383</v>
      </c>
      <c r="G14" s="3">
        <v>8444</v>
      </c>
      <c r="H14" s="33">
        <f aca="true" t="shared" si="2" ref="H14:H19">G14/G$19</f>
        <v>0.32044324693560017</v>
      </c>
      <c r="I14" s="6">
        <f>SUM(C14:G14)</f>
        <v>38826.88569805112</v>
      </c>
      <c r="J14" s="33">
        <f aca="true" t="shared" si="3" ref="J14:J19">I14/I$19</f>
        <v>0.40132392423590524</v>
      </c>
    </row>
    <row r="15" spans="2:10" ht="12.75">
      <c r="B15" s="35" t="s">
        <v>18</v>
      </c>
      <c r="C15" s="3">
        <v>557</v>
      </c>
      <c r="D15" s="33">
        <f t="shared" si="0"/>
        <v>0.06213743864346274</v>
      </c>
      <c r="E15" s="3">
        <v>3171</v>
      </c>
      <c r="F15" s="33">
        <f t="shared" si="1"/>
        <v>0.05161972977372619</v>
      </c>
      <c r="G15" s="3">
        <v>1582</v>
      </c>
      <c r="H15" s="33">
        <f t="shared" si="2"/>
        <v>0.06003567227050207</v>
      </c>
      <c r="I15" s="6">
        <f>SUM(C15:G15)</f>
        <v>5310.113757168418</v>
      </c>
      <c r="J15" s="33">
        <f t="shared" si="3"/>
        <v>0.05488659862495394</v>
      </c>
    </row>
    <row r="16" spans="2:10" ht="12.75">
      <c r="B16" s="35" t="s">
        <v>19</v>
      </c>
      <c r="C16" s="3">
        <v>3203</v>
      </c>
      <c r="D16" s="33">
        <f t="shared" si="0"/>
        <v>0.357318161535029</v>
      </c>
      <c r="E16" s="3">
        <v>27202</v>
      </c>
      <c r="F16" s="33">
        <f t="shared" si="1"/>
        <v>0.4428129578381898</v>
      </c>
      <c r="G16" s="3">
        <v>11726</v>
      </c>
      <c r="H16" s="33">
        <f t="shared" si="2"/>
        <v>0.444992599901332</v>
      </c>
      <c r="I16" s="6">
        <f>SUM(C16:G16)</f>
        <v>42131.80013111937</v>
      </c>
      <c r="J16" s="33">
        <f t="shared" si="3"/>
        <v>0.4354843057781572</v>
      </c>
    </row>
    <row r="17" spans="2:10" ht="12.75">
      <c r="B17" s="38" t="s">
        <v>38</v>
      </c>
      <c r="C17" s="3">
        <v>71</v>
      </c>
      <c r="D17" s="33">
        <f t="shared" si="0"/>
        <v>0.007920571173583222</v>
      </c>
      <c r="E17" s="3">
        <v>1162</v>
      </c>
      <c r="F17" s="33">
        <f t="shared" si="1"/>
        <v>0.01891583916653101</v>
      </c>
      <c r="G17" s="3">
        <v>495</v>
      </c>
      <c r="H17" s="33">
        <f t="shared" si="2"/>
        <v>0.018784865849493376</v>
      </c>
      <c r="I17" s="6">
        <f>SUM(C17:G17)</f>
        <v>1728.0268364103401</v>
      </c>
      <c r="J17" s="33">
        <f t="shared" si="3"/>
        <v>0.017861296333843327</v>
      </c>
    </row>
    <row r="18" spans="2:10" s="9" customFormat="1" ht="12.75">
      <c r="B18" s="35" t="s">
        <v>3</v>
      </c>
      <c r="C18" s="3">
        <v>1028</v>
      </c>
      <c r="D18" s="33">
        <f t="shared" si="0"/>
        <v>0.11468094600624722</v>
      </c>
      <c r="E18" s="3">
        <v>3618</v>
      </c>
      <c r="F18" s="33">
        <f t="shared" si="1"/>
        <v>0.058896304737099135</v>
      </c>
      <c r="G18" s="3">
        <v>4104</v>
      </c>
      <c r="H18" s="33">
        <f t="shared" si="2"/>
        <v>0.15574361504307238</v>
      </c>
      <c r="I18" s="6">
        <f>SUM(C18:G18)</f>
        <v>8750.173577250742</v>
      </c>
      <c r="J18" s="33">
        <f t="shared" si="3"/>
        <v>0.09044387502714031</v>
      </c>
    </row>
    <row r="19" spans="2:10" ht="12.75">
      <c r="B19" s="26" t="s">
        <v>32</v>
      </c>
      <c r="C19" s="10">
        <f>SUM(C14:C18)</f>
        <v>8964</v>
      </c>
      <c r="D19" s="34">
        <f t="shared" si="0"/>
        <v>1</v>
      </c>
      <c r="E19" s="10">
        <f>SUM(E14:E18)</f>
        <v>61430</v>
      </c>
      <c r="F19" s="34">
        <f t="shared" si="1"/>
        <v>1</v>
      </c>
      <c r="G19" s="10">
        <f>SUM(G14:G18)</f>
        <v>26351</v>
      </c>
      <c r="H19" s="34">
        <f t="shared" si="2"/>
        <v>1</v>
      </c>
      <c r="I19" s="10">
        <f>SUM(I14:I18)</f>
        <v>96746.99999999999</v>
      </c>
      <c r="J19" s="34">
        <f t="shared" si="3"/>
        <v>1</v>
      </c>
    </row>
    <row r="20" spans="2:10" ht="12.75">
      <c r="B20" s="16"/>
      <c r="C20" s="3"/>
      <c r="D20" s="30"/>
      <c r="E20" s="3"/>
      <c r="F20" s="30"/>
      <c r="G20" s="3"/>
      <c r="H20" s="30"/>
      <c r="I20" s="6"/>
      <c r="J20" s="30"/>
    </row>
    <row r="21" spans="2:10" ht="26.25">
      <c r="B21" s="29" t="s">
        <v>30</v>
      </c>
      <c r="C21" s="3"/>
      <c r="D21" s="30"/>
      <c r="E21" s="3"/>
      <c r="F21" s="30"/>
      <c r="G21" s="3"/>
      <c r="H21" s="30"/>
      <c r="I21" s="6"/>
      <c r="J21" s="30"/>
    </row>
    <row r="22" spans="2:10" ht="12.75">
      <c r="B22" s="35" t="s">
        <v>17</v>
      </c>
      <c r="C22" s="3">
        <v>25</v>
      </c>
      <c r="D22" s="33">
        <f aca="true" t="shared" si="4" ref="D22:D27">C22/C$27</f>
        <v>0.01069747539580659</v>
      </c>
      <c r="E22" s="3">
        <v>246</v>
      </c>
      <c r="F22" s="33">
        <f aca="true" t="shared" si="5" ref="F22:F27">E22/E$27</f>
        <v>0.007459970887918486</v>
      </c>
      <c r="G22" s="3">
        <v>55</v>
      </c>
      <c r="H22" s="33">
        <f aca="true" t="shared" si="6" ref="H22:H27">G22/G$27</f>
        <v>0.005146921205315366</v>
      </c>
      <c r="I22" s="6">
        <f>SUM(C22:G22)</f>
        <v>326.01815744628374</v>
      </c>
      <c r="J22" s="33">
        <f aca="true" t="shared" si="7" ref="J22:J27">I22/I$27</f>
        <v>0.007087197179328358</v>
      </c>
    </row>
    <row r="23" spans="2:10" ht="12.75">
      <c r="B23" s="35" t="s">
        <v>18</v>
      </c>
      <c r="C23" s="3">
        <v>9</v>
      </c>
      <c r="D23" s="33">
        <f t="shared" si="4"/>
        <v>0.0038510911424903724</v>
      </c>
      <c r="E23" s="3">
        <v>88</v>
      </c>
      <c r="F23" s="33">
        <f t="shared" si="5"/>
        <v>0.002668607472100922</v>
      </c>
      <c r="G23" s="3">
        <v>20</v>
      </c>
      <c r="H23" s="33">
        <f t="shared" si="6"/>
        <v>0.0018716077110237693</v>
      </c>
      <c r="I23" s="6">
        <f>SUM(C23:G23)</f>
        <v>117.0065196986146</v>
      </c>
      <c r="J23" s="33">
        <f t="shared" si="7"/>
        <v>0.0025435646985633924</v>
      </c>
    </row>
    <row r="24" spans="2:10" ht="12.75">
      <c r="B24" s="35" t="s">
        <v>19</v>
      </c>
      <c r="C24" s="3">
        <v>2075</v>
      </c>
      <c r="D24" s="33">
        <f t="shared" si="4"/>
        <v>0.887890457851947</v>
      </c>
      <c r="E24" s="3">
        <v>29338</v>
      </c>
      <c r="F24" s="33">
        <f t="shared" si="5"/>
        <v>0.889677341096555</v>
      </c>
      <c r="G24" s="3">
        <v>7262</v>
      </c>
      <c r="H24" s="33">
        <f t="shared" si="6"/>
        <v>0.6795807598727307</v>
      </c>
      <c r="I24" s="6">
        <f>SUM(C24:G24)</f>
        <v>38676.77756779895</v>
      </c>
      <c r="J24" s="33">
        <f t="shared" si="7"/>
        <v>0.8407812344905319</v>
      </c>
    </row>
    <row r="25" spans="2:10" s="9" customFormat="1" ht="12.75">
      <c r="B25" s="38" t="s">
        <v>38</v>
      </c>
      <c r="C25" s="3">
        <v>5</v>
      </c>
      <c r="D25" s="33">
        <f t="shared" si="4"/>
        <v>0.002139495079161318</v>
      </c>
      <c r="E25" s="3">
        <v>264</v>
      </c>
      <c r="F25" s="33">
        <f t="shared" si="5"/>
        <v>0.008005822416302766</v>
      </c>
      <c r="G25" s="3">
        <v>86</v>
      </c>
      <c r="H25" s="33">
        <f t="shared" si="6"/>
        <v>0.008047913157402208</v>
      </c>
      <c r="I25" s="6">
        <f>SUM(C25:G25)</f>
        <v>355.01014531749547</v>
      </c>
      <c r="J25" s="33">
        <f t="shared" si="7"/>
        <v>0.007717444084204594</v>
      </c>
    </row>
    <row r="26" spans="2:10" ht="12.75">
      <c r="B26" s="35" t="s">
        <v>3</v>
      </c>
      <c r="C26" s="3">
        <v>223</v>
      </c>
      <c r="D26" s="33">
        <f t="shared" si="4"/>
        <v>0.09542148053059478</v>
      </c>
      <c r="E26" s="3">
        <v>3040</v>
      </c>
      <c r="F26" s="33">
        <f t="shared" si="5"/>
        <v>0.09218825812712275</v>
      </c>
      <c r="G26" s="3">
        <v>3263</v>
      </c>
      <c r="H26" s="33">
        <f t="shared" si="6"/>
        <v>0.305352798053528</v>
      </c>
      <c r="I26" s="6">
        <f>SUM(C26:G26)</f>
        <v>6526.187609738658</v>
      </c>
      <c r="J26" s="33">
        <f t="shared" si="7"/>
        <v>0.141870559547372</v>
      </c>
    </row>
    <row r="27" spans="2:10" s="7" customFormat="1" ht="12.75">
      <c r="B27" s="26" t="s">
        <v>32</v>
      </c>
      <c r="C27" s="10">
        <f>SUM(C22:C26)</f>
        <v>2337</v>
      </c>
      <c r="D27" s="34">
        <f t="shared" si="4"/>
        <v>1</v>
      </c>
      <c r="E27" s="10">
        <f>SUM(E22:E26)</f>
        <v>32976</v>
      </c>
      <c r="F27" s="34">
        <f t="shared" si="5"/>
        <v>1</v>
      </c>
      <c r="G27" s="10">
        <f>SUM(G22:G26)</f>
        <v>10686</v>
      </c>
      <c r="H27" s="34">
        <f t="shared" si="6"/>
        <v>1</v>
      </c>
      <c r="I27" s="10">
        <f>SUM(I22:I26)</f>
        <v>46000.99999999999</v>
      </c>
      <c r="J27" s="34">
        <f t="shared" si="7"/>
        <v>1</v>
      </c>
    </row>
    <row r="28" spans="2:10" ht="13.5" thickBot="1">
      <c r="B28" s="17"/>
      <c r="C28" s="3"/>
      <c r="D28" s="42"/>
      <c r="E28" s="3"/>
      <c r="F28" s="42"/>
      <c r="G28" s="3"/>
      <c r="H28" s="42"/>
      <c r="I28" s="6"/>
      <c r="J28" s="42"/>
    </row>
    <row r="29" spans="2:10" ht="27" thickBot="1">
      <c r="B29" s="45" t="s">
        <v>31</v>
      </c>
      <c r="C29" s="46">
        <f>SUM(C11,C19,C27)</f>
        <v>80944</v>
      </c>
      <c r="D29" s="47">
        <f>C29/$I29</f>
        <v>0.08871285045269375</v>
      </c>
      <c r="E29" s="46">
        <f>SUM(E11,E19,E27)</f>
        <v>562962</v>
      </c>
      <c r="F29" s="47">
        <f>E29/$I29</f>
        <v>0.6169940170556111</v>
      </c>
      <c r="G29" s="46">
        <f>SUM(G11,G19,G27)</f>
        <v>268517</v>
      </c>
      <c r="H29" s="47">
        <f>G29/$I29</f>
        <v>0.2942887485793384</v>
      </c>
      <c r="I29" s="46">
        <f>SUM(I11,I19,I27)</f>
        <v>912427</v>
      </c>
      <c r="J29" s="48">
        <f>I29/$I29</f>
        <v>1</v>
      </c>
    </row>
    <row r="31" ht="12.75">
      <c r="B31" s="4" t="s">
        <v>2</v>
      </c>
    </row>
  </sheetData>
  <sheetProtection/>
  <mergeCells count="4">
    <mergeCell ref="C4:D4"/>
    <mergeCell ref="E4:F4"/>
    <mergeCell ref="G4:H4"/>
    <mergeCell ref="I4:J4"/>
  </mergeCells>
  <printOptions/>
  <pageMargins left="0.75" right="0.75" top="1" bottom="1" header="0.5" footer="0.5"/>
  <pageSetup horizontalDpi="600" verticalDpi="600" orientation="portrait" paperSize="9" r:id="rId1"/>
  <ignoredErrors>
    <ignoredError sqref="D11:J2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6.28125" style="0" bestFit="1" customWidth="1"/>
    <col min="2" max="2" width="25.140625" style="0" customWidth="1"/>
    <col min="3" max="3" width="25.57421875" style="0" customWidth="1"/>
    <col min="4" max="4" width="5.8515625" style="27" bestFit="1" customWidth="1"/>
    <col min="5" max="5" width="10.57421875" style="0" customWidth="1"/>
    <col min="6" max="6" width="10.57421875" style="27" customWidth="1"/>
    <col min="7" max="7" width="10.57421875" style="0" customWidth="1"/>
    <col min="8" max="8" width="10.57421875" style="27" customWidth="1"/>
    <col min="9" max="9" width="7.28125" style="0" bestFit="1" customWidth="1"/>
    <col min="10" max="10" width="5.8515625" style="27" bestFit="1" customWidth="1"/>
    <col min="11" max="11" width="14.140625" style="0" customWidth="1"/>
    <col min="12" max="12" width="10.28125" style="0" customWidth="1"/>
  </cols>
  <sheetData>
    <row r="1" spans="1:2" ht="13.5">
      <c r="A1" s="5" t="s">
        <v>4</v>
      </c>
      <c r="B1" s="5" t="s">
        <v>11</v>
      </c>
    </row>
    <row r="2" ht="13.5">
      <c r="B2" s="5" t="s">
        <v>12</v>
      </c>
    </row>
    <row r="4" spans="3:10" ht="26.25" customHeight="1">
      <c r="C4" s="50" t="s">
        <v>35</v>
      </c>
      <c r="D4" s="49"/>
      <c r="E4" s="50" t="s">
        <v>36</v>
      </c>
      <c r="F4" s="49"/>
      <c r="G4" s="50" t="s">
        <v>37</v>
      </c>
      <c r="H4" s="49"/>
      <c r="I4" s="49" t="s">
        <v>32</v>
      </c>
      <c r="J4" s="49"/>
    </row>
    <row r="5" spans="2:10" ht="12.75">
      <c r="B5" s="1"/>
      <c r="C5" s="28" t="s">
        <v>34</v>
      </c>
      <c r="D5" s="28" t="s">
        <v>33</v>
      </c>
      <c r="E5" s="28" t="s">
        <v>34</v>
      </c>
      <c r="F5" s="28" t="s">
        <v>33</v>
      </c>
      <c r="G5" s="28" t="s">
        <v>34</v>
      </c>
      <c r="H5" s="28" t="s">
        <v>33</v>
      </c>
      <c r="I5" s="28" t="s">
        <v>34</v>
      </c>
      <c r="J5" s="28" t="s">
        <v>33</v>
      </c>
    </row>
    <row r="6" spans="2:10" ht="26.25">
      <c r="B6" s="29" t="s">
        <v>28</v>
      </c>
      <c r="C6" s="3"/>
      <c r="D6" s="30"/>
      <c r="E6" s="3"/>
      <c r="F6" s="30"/>
      <c r="G6" s="3"/>
      <c r="H6" s="30"/>
      <c r="I6" s="6"/>
      <c r="J6" s="30"/>
    </row>
    <row r="7" spans="2:10" ht="12.75">
      <c r="B7" s="31" t="s">
        <v>24</v>
      </c>
      <c r="C7" s="3"/>
      <c r="D7" s="33">
        <f>C7/C$11</f>
        <v>0</v>
      </c>
      <c r="E7" s="3"/>
      <c r="F7" s="33">
        <f>E7/E$11</f>
        <v>0</v>
      </c>
      <c r="G7" s="3"/>
      <c r="H7" s="33">
        <f>G7/G$11</f>
        <v>0</v>
      </c>
      <c r="I7" s="6"/>
      <c r="J7" s="33">
        <f>I7/I$11</f>
        <v>0</v>
      </c>
    </row>
    <row r="8" spans="2:10" ht="12.75">
      <c r="B8" s="31" t="s">
        <v>25</v>
      </c>
      <c r="C8" s="3"/>
      <c r="D8" s="33">
        <f aca="true" t="shared" si="0" ref="D8:J10">C8/C$11</f>
        <v>0</v>
      </c>
      <c r="E8" s="3"/>
      <c r="F8" s="33">
        <f t="shared" si="0"/>
        <v>0</v>
      </c>
      <c r="G8" s="3"/>
      <c r="H8" s="33">
        <f t="shared" si="0"/>
        <v>0</v>
      </c>
      <c r="I8" s="6"/>
      <c r="J8" s="33">
        <f t="shared" si="0"/>
        <v>0</v>
      </c>
    </row>
    <row r="9" spans="2:10" ht="12.75">
      <c r="B9" s="31" t="s">
        <v>26</v>
      </c>
      <c r="C9" s="3"/>
      <c r="D9" s="33">
        <f t="shared" si="0"/>
        <v>0</v>
      </c>
      <c r="E9" s="3"/>
      <c r="F9" s="33">
        <f t="shared" si="0"/>
        <v>0</v>
      </c>
      <c r="G9" s="3"/>
      <c r="H9" s="33">
        <f t="shared" si="0"/>
        <v>0</v>
      </c>
      <c r="I9" s="6"/>
      <c r="J9" s="33">
        <f t="shared" si="0"/>
        <v>0</v>
      </c>
    </row>
    <row r="10" spans="2:10" ht="12.75">
      <c r="B10" s="31" t="s">
        <v>27</v>
      </c>
      <c r="C10" s="3"/>
      <c r="D10" s="33">
        <f t="shared" si="0"/>
        <v>0</v>
      </c>
      <c r="E10" s="3"/>
      <c r="F10" s="33">
        <f t="shared" si="0"/>
        <v>0</v>
      </c>
      <c r="G10" s="3"/>
      <c r="H10" s="33">
        <f t="shared" si="0"/>
        <v>0</v>
      </c>
      <c r="I10" s="6"/>
      <c r="J10" s="33">
        <f t="shared" si="0"/>
        <v>0</v>
      </c>
    </row>
    <row r="11" spans="2:10" ht="13.5">
      <c r="B11" s="29" t="s">
        <v>39</v>
      </c>
      <c r="C11" s="10">
        <v>68561</v>
      </c>
      <c r="D11" s="34">
        <f>SUM(D7:D10)</f>
        <v>0</v>
      </c>
      <c r="E11" s="10">
        <v>451136</v>
      </c>
      <c r="F11" s="34">
        <f>SUM(F7:F10)</f>
        <v>0</v>
      </c>
      <c r="G11" s="10">
        <v>221104</v>
      </c>
      <c r="H11" s="34">
        <f>SUM(H7:H10)</f>
        <v>0</v>
      </c>
      <c r="I11" s="8">
        <f>SUM(C11:G11)</f>
        <v>740801</v>
      </c>
      <c r="J11" s="34">
        <f>SUM(J7:J10)</f>
        <v>0</v>
      </c>
    </row>
    <row r="12" spans="2:10" ht="12.75">
      <c r="B12" s="20"/>
      <c r="C12" s="3"/>
      <c r="D12" s="33"/>
      <c r="E12" s="3"/>
      <c r="F12" s="33"/>
      <c r="G12" s="3"/>
      <c r="H12" s="33"/>
      <c r="I12" s="6"/>
      <c r="J12" s="33"/>
    </row>
    <row r="13" spans="2:10" ht="26.25">
      <c r="B13" s="29" t="s">
        <v>29</v>
      </c>
      <c r="C13" s="3"/>
      <c r="D13" s="34"/>
      <c r="E13" s="3"/>
      <c r="F13" s="34"/>
      <c r="G13" s="3"/>
      <c r="H13" s="34"/>
      <c r="I13" s="6"/>
      <c r="J13" s="34"/>
    </row>
    <row r="14" spans="2:10" ht="12.75">
      <c r="B14" s="35" t="s">
        <v>17</v>
      </c>
      <c r="C14" s="3">
        <v>3838</v>
      </c>
      <c r="D14" s="33">
        <f>C14/C$19</f>
        <v>0.4410480349344978</v>
      </c>
      <c r="E14" s="3">
        <v>25374</v>
      </c>
      <c r="F14" s="33">
        <f>E14/E$19</f>
        <v>0.41528641571194763</v>
      </c>
      <c r="G14" s="3">
        <v>8112</v>
      </c>
      <c r="H14" s="33">
        <f>G14/G$19</f>
        <v>0.3095474318858277</v>
      </c>
      <c r="I14" s="6">
        <f>SUM(C14:G14)</f>
        <v>37324.85633445064</v>
      </c>
      <c r="J14" s="33">
        <f>I14/I$19</f>
        <v>0.38876009097438435</v>
      </c>
    </row>
    <row r="15" spans="2:10" ht="12.75">
      <c r="B15" s="35" t="s">
        <v>18</v>
      </c>
      <c r="C15" s="3">
        <v>587</v>
      </c>
      <c r="D15" s="33">
        <f aca="true" t="shared" si="1" ref="D15:J18">C15/C$19</f>
        <v>0.06745575729717307</v>
      </c>
      <c r="E15" s="3">
        <v>3218</v>
      </c>
      <c r="F15" s="33">
        <f t="shared" si="1"/>
        <v>0.052667757774140754</v>
      </c>
      <c r="G15" s="3">
        <v>1603</v>
      </c>
      <c r="H15" s="33">
        <f t="shared" si="1"/>
        <v>0.06116919789361215</v>
      </c>
      <c r="I15" s="6">
        <f>SUM(C15:G15)</f>
        <v>5408.120123515071</v>
      </c>
      <c r="J15" s="33">
        <f t="shared" si="1"/>
        <v>0.056328717045256445</v>
      </c>
    </row>
    <row r="16" spans="2:10" ht="12.75">
      <c r="B16" s="35" t="s">
        <v>19</v>
      </c>
      <c r="C16" s="3">
        <v>3182</v>
      </c>
      <c r="D16" s="33">
        <f t="shared" si="1"/>
        <v>0.36566306596184783</v>
      </c>
      <c r="E16" s="3">
        <v>27435</v>
      </c>
      <c r="F16" s="33">
        <f t="shared" si="1"/>
        <v>0.4490180032733224</v>
      </c>
      <c r="G16" s="3">
        <v>11757</v>
      </c>
      <c r="H16" s="33">
        <f t="shared" si="1"/>
        <v>0.448637716553461</v>
      </c>
      <c r="I16" s="6">
        <f>SUM(C16:G16)</f>
        <v>42374.814681069234</v>
      </c>
      <c r="J16" s="33">
        <f t="shared" si="1"/>
        <v>0.4413583447668913</v>
      </c>
    </row>
    <row r="17" spans="2:10" ht="12.75">
      <c r="B17" s="38" t="s">
        <v>38</v>
      </c>
      <c r="C17" s="3">
        <v>78</v>
      </c>
      <c r="D17" s="33">
        <f t="shared" si="1"/>
        <v>0.008963456676626062</v>
      </c>
      <c r="E17" s="3">
        <v>1499</v>
      </c>
      <c r="F17" s="33">
        <f t="shared" si="1"/>
        <v>0.02453355155482815</v>
      </c>
      <c r="G17" s="3">
        <v>647</v>
      </c>
      <c r="H17" s="33">
        <f t="shared" si="1"/>
        <v>0.02468900251850721</v>
      </c>
      <c r="I17" s="6">
        <f>SUM(C17:G17)</f>
        <v>2224.0334970082313</v>
      </c>
      <c r="J17" s="33">
        <f t="shared" si="1"/>
        <v>0.02316460261439674</v>
      </c>
    </row>
    <row r="18" spans="2:10" s="9" customFormat="1" ht="12.75">
      <c r="B18" s="35" t="s">
        <v>3</v>
      </c>
      <c r="C18" s="3">
        <v>1017</v>
      </c>
      <c r="D18" s="33">
        <f t="shared" si="1"/>
        <v>0.11686968512985521</v>
      </c>
      <c r="E18" s="3">
        <v>3574</v>
      </c>
      <c r="F18" s="33">
        <f t="shared" si="1"/>
        <v>0.058494271685761046</v>
      </c>
      <c r="G18" s="3">
        <v>4087</v>
      </c>
      <c r="H18" s="33">
        <f t="shared" si="1"/>
        <v>0.15595665114859192</v>
      </c>
      <c r="I18" s="6">
        <f>SUM(C18:G18)</f>
        <v>8678.175363956816</v>
      </c>
      <c r="J18" s="33">
        <f t="shared" si="1"/>
        <v>0.09038824459907109</v>
      </c>
    </row>
    <row r="19" spans="2:10" s="9" customFormat="1" ht="12.75">
      <c r="B19" s="26" t="s">
        <v>32</v>
      </c>
      <c r="C19" s="10">
        <f>SUM(C14:C18)</f>
        <v>8702</v>
      </c>
      <c r="D19" s="34">
        <f>C19/C$19</f>
        <v>1</v>
      </c>
      <c r="E19" s="10">
        <f>SUM(E14:E18)</f>
        <v>61100</v>
      </c>
      <c r="F19" s="34">
        <f>E19/E$19</f>
        <v>1</v>
      </c>
      <c r="G19" s="10">
        <f>SUM(G14:G18)</f>
        <v>26206</v>
      </c>
      <c r="H19" s="34">
        <f>G19/G$19</f>
        <v>1</v>
      </c>
      <c r="I19" s="10">
        <f>SUM(I14:I18)</f>
        <v>96010</v>
      </c>
      <c r="J19" s="34">
        <f>I19/I$19</f>
        <v>1</v>
      </c>
    </row>
    <row r="20" spans="2:10" ht="12.75">
      <c r="B20" s="16"/>
      <c r="C20" s="3"/>
      <c r="D20" s="30"/>
      <c r="E20" s="3"/>
      <c r="F20" s="30"/>
      <c r="G20" s="3"/>
      <c r="H20" s="30"/>
      <c r="I20" s="6"/>
      <c r="J20" s="30"/>
    </row>
    <row r="21" spans="2:10" ht="26.25">
      <c r="B21" s="29" t="s">
        <v>30</v>
      </c>
      <c r="C21" s="3"/>
      <c r="D21" s="30"/>
      <c r="E21" s="3"/>
      <c r="F21" s="30"/>
      <c r="G21" s="3"/>
      <c r="H21" s="30"/>
      <c r="I21" s="6"/>
      <c r="J21" s="30"/>
    </row>
    <row r="22" spans="2:10" ht="12.75">
      <c r="B22" s="35" t="s">
        <v>17</v>
      </c>
      <c r="C22" s="3">
        <v>29</v>
      </c>
      <c r="D22" s="33">
        <f>C22/C$27</f>
        <v>0.011731391585760517</v>
      </c>
      <c r="E22" s="3">
        <v>266</v>
      </c>
      <c r="F22" s="33">
        <f>E22/E$27</f>
        <v>0.007688527907043963</v>
      </c>
      <c r="G22" s="3">
        <v>63</v>
      </c>
      <c r="H22" s="33">
        <f>G22/G$27</f>
        <v>0.0056169757489301</v>
      </c>
      <c r="I22" s="6">
        <f>SUM(C22:G22)</f>
        <v>358.0194199194928</v>
      </c>
      <c r="J22" s="33">
        <f>I22/I$27</f>
        <v>0.007414405946103357</v>
      </c>
    </row>
    <row r="23" spans="2:10" ht="12.75">
      <c r="B23" s="35" t="s">
        <v>18</v>
      </c>
      <c r="C23" s="3">
        <v>8</v>
      </c>
      <c r="D23" s="33">
        <f aca="true" t="shared" si="2" ref="D23:J27">C23/C$27</f>
        <v>0.003236245954692557</v>
      </c>
      <c r="E23" s="3">
        <v>91</v>
      </c>
      <c r="F23" s="33">
        <f t="shared" si="2"/>
        <v>0.002630285862936093</v>
      </c>
      <c r="G23" s="3">
        <v>19</v>
      </c>
      <c r="H23" s="33">
        <f t="shared" si="2"/>
        <v>0.0016940085592011412</v>
      </c>
      <c r="I23" s="6">
        <f>SUM(C23:G23)</f>
        <v>118.00586653181763</v>
      </c>
      <c r="J23" s="33">
        <f t="shared" si="2"/>
        <v>0.002443843405716189</v>
      </c>
    </row>
    <row r="24" spans="2:10" ht="12.75">
      <c r="B24" s="35" t="s">
        <v>19</v>
      </c>
      <c r="C24" s="3">
        <v>2206</v>
      </c>
      <c r="D24" s="33">
        <f t="shared" si="2"/>
        <v>0.8923948220064725</v>
      </c>
      <c r="E24" s="3">
        <v>30857</v>
      </c>
      <c r="F24" s="33">
        <f t="shared" si="2"/>
        <v>0.8918981414573518</v>
      </c>
      <c r="G24" s="3">
        <v>7755</v>
      </c>
      <c r="H24" s="33">
        <f t="shared" si="2"/>
        <v>0.691422967189729</v>
      </c>
      <c r="I24" s="6">
        <f>SUM(C24:G24)</f>
        <v>40819.784292963464</v>
      </c>
      <c r="J24" s="33">
        <f t="shared" si="2"/>
        <v>0.8453576385562048</v>
      </c>
    </row>
    <row r="25" spans="2:10" ht="12.75">
      <c r="B25" s="38" t="s">
        <v>38</v>
      </c>
      <c r="C25" s="3">
        <v>9</v>
      </c>
      <c r="D25" s="33">
        <f t="shared" si="2"/>
        <v>0.0036407766990291263</v>
      </c>
      <c r="E25" s="3">
        <v>366</v>
      </c>
      <c r="F25" s="33">
        <f t="shared" si="2"/>
        <v>0.01057895193224846</v>
      </c>
      <c r="G25" s="3">
        <v>120</v>
      </c>
      <c r="H25" s="33">
        <f t="shared" si="2"/>
        <v>0.010699001426533523</v>
      </c>
      <c r="I25" s="6">
        <f>SUM(C25:G25)</f>
        <v>495.0142197286313</v>
      </c>
      <c r="J25" s="33">
        <f t="shared" si="2"/>
        <v>0.010251500812405643</v>
      </c>
    </row>
    <row r="26" spans="2:10" s="9" customFormat="1" ht="12.75">
      <c r="B26" s="35" t="s">
        <v>3</v>
      </c>
      <c r="C26" s="3">
        <v>220</v>
      </c>
      <c r="D26" s="33">
        <f t="shared" si="2"/>
        <v>0.0889967637540453</v>
      </c>
      <c r="E26" s="3">
        <v>3017</v>
      </c>
      <c r="F26" s="33">
        <f t="shared" si="2"/>
        <v>0.08720409284041969</v>
      </c>
      <c r="G26" s="3">
        <v>3259</v>
      </c>
      <c r="H26" s="33">
        <f t="shared" si="2"/>
        <v>0.29056704707560627</v>
      </c>
      <c r="I26" s="6">
        <f>SUM(C26:G26)</f>
        <v>6496.176200856595</v>
      </c>
      <c r="J26" s="33">
        <f t="shared" si="2"/>
        <v>0.13453261127956997</v>
      </c>
    </row>
    <row r="27" spans="2:10" ht="12.75">
      <c r="B27" s="26" t="s">
        <v>32</v>
      </c>
      <c r="C27" s="10">
        <f>SUM(C22:C26)</f>
        <v>2472</v>
      </c>
      <c r="D27" s="34">
        <f t="shared" si="2"/>
        <v>1</v>
      </c>
      <c r="E27" s="10">
        <f>SUM(E22:E26)</f>
        <v>34597</v>
      </c>
      <c r="F27" s="34">
        <f t="shared" si="2"/>
        <v>1</v>
      </c>
      <c r="G27" s="10">
        <f>SUM(G22:G26)</f>
        <v>11216</v>
      </c>
      <c r="H27" s="34">
        <f t="shared" si="2"/>
        <v>1</v>
      </c>
      <c r="I27" s="10">
        <f>SUM(I22:I26)</f>
        <v>48287</v>
      </c>
      <c r="J27" s="34">
        <f t="shared" si="2"/>
        <v>1</v>
      </c>
    </row>
    <row r="28" spans="2:10" ht="13.5" thickBot="1">
      <c r="B28" s="17"/>
      <c r="C28" s="3"/>
      <c r="D28" s="42"/>
      <c r="E28" s="3"/>
      <c r="F28" s="42"/>
      <c r="G28" s="3"/>
      <c r="H28" s="42"/>
      <c r="I28" s="6"/>
      <c r="J28" s="42"/>
    </row>
    <row r="29" spans="2:10" s="7" customFormat="1" ht="27" thickBot="1">
      <c r="B29" s="45" t="s">
        <v>31</v>
      </c>
      <c r="C29" s="46">
        <f>SUM(C11,C19,C27)</f>
        <v>79735</v>
      </c>
      <c r="D29" s="47">
        <f>C29/$I29</f>
        <v>0.09008606956517809</v>
      </c>
      <c r="E29" s="46">
        <f>SUM(E11,E19,E27)</f>
        <v>546833</v>
      </c>
      <c r="F29" s="47">
        <f>E29/$I29</f>
        <v>0.6178219812947267</v>
      </c>
      <c r="G29" s="46">
        <f>SUM(G11,G19,G27)</f>
        <v>258526</v>
      </c>
      <c r="H29" s="47">
        <f>G29/$I29</f>
        <v>0.29208742986652325</v>
      </c>
      <c r="I29" s="46">
        <f>SUM(I11,I19,I27)</f>
        <v>885098</v>
      </c>
      <c r="J29" s="48">
        <f>I29/$I29</f>
        <v>1</v>
      </c>
    </row>
    <row r="30" spans="2:7" ht="12.75">
      <c r="B30" s="1"/>
      <c r="C30" s="2"/>
      <c r="E30" s="2"/>
      <c r="G30" s="2"/>
    </row>
    <row r="31" ht="12.75">
      <c r="B31" s="4" t="s">
        <v>2</v>
      </c>
    </row>
  </sheetData>
  <sheetProtection/>
  <mergeCells count="4">
    <mergeCell ref="C4:D4"/>
    <mergeCell ref="E4:F4"/>
    <mergeCell ref="G4:H4"/>
    <mergeCell ref="I4:J4"/>
  </mergeCells>
  <printOptions/>
  <pageMargins left="0.75" right="0.75" top="1" bottom="1" header="0.5" footer="0.5"/>
  <pageSetup horizontalDpi="600" verticalDpi="600" orientation="portrait" paperSize="9" r:id="rId1"/>
  <ignoredErrors>
    <ignoredError sqref="D10:J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FEBIAC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FEBIAC</dc:creator>
  <cp:keywords/>
  <dc:description/>
  <cp:lastModifiedBy>Atanassoff Nadine</cp:lastModifiedBy>
  <dcterms:created xsi:type="dcterms:W3CDTF">2009-06-10T13:31:55Z</dcterms:created>
  <dcterms:modified xsi:type="dcterms:W3CDTF">2023-06-07T13:15:12Z</dcterms:modified>
  <cp:category/>
  <cp:version/>
  <cp:contentType/>
  <cp:contentStatus/>
</cp:coreProperties>
</file>