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036" tabRatio="602" activeTab="0"/>
  </bookViews>
  <sheets>
    <sheet name="ParcVoit carb" sheetId="1" r:id="rId1"/>
  </sheets>
  <definedNames/>
  <calcPr fullCalcOnLoad="1"/>
</workbook>
</file>

<file path=xl/sharedStrings.xml><?xml version="1.0" encoding="utf-8"?>
<sst xmlns="http://schemas.openxmlformats.org/spreadsheetml/2006/main" count="227" uniqueCount="26">
  <si>
    <t>%</t>
  </si>
  <si>
    <t>Source - Bron: FEBIAC</t>
  </si>
  <si>
    <t>Evolution du parc des voitures par type de carburant</t>
  </si>
  <si>
    <t>Evolutie van het wagenpark per brandstofsoort</t>
  </si>
  <si>
    <t>Essence</t>
  </si>
  <si>
    <t>Diesel</t>
  </si>
  <si>
    <t>LPG</t>
  </si>
  <si>
    <t>Total</t>
  </si>
  <si>
    <t>Benzine</t>
  </si>
  <si>
    <t>Totaal</t>
  </si>
  <si>
    <t>5.</t>
  </si>
  <si>
    <t>CNG</t>
  </si>
  <si>
    <t>Hybride</t>
  </si>
  <si>
    <t>-</t>
  </si>
  <si>
    <t>Autres ou inconnu</t>
  </si>
  <si>
    <t>Andere of onbekend</t>
  </si>
  <si>
    <t>NB: Pour les années 2005 à 2010 une partie des hybrides sont reprises dans "Essence"</t>
  </si>
  <si>
    <t>Plugin</t>
  </si>
  <si>
    <t>No plugin</t>
  </si>
  <si>
    <t>NB: Voor de jaren 2005 tot 2010 zijn enkele van de hybride aandrijvingen in "Benzine" ondergebracht</t>
  </si>
  <si>
    <t>Brandstofcel (H2)</t>
  </si>
  <si>
    <t>Pile à combustible</t>
  </si>
  <si>
    <t>Var.</t>
  </si>
  <si>
    <t>#</t>
  </si>
  <si>
    <t>Electrique à batterie</t>
  </si>
  <si>
    <t>Batterij-elektrisch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</si>
</sst>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.0"/>
    <numFmt numFmtId="181" formatCode="0.0%"/>
    <numFmt numFmtId="182" formatCode="0.0"/>
    <numFmt numFmtId="183" formatCode="#\ ###\ ###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\-0.0%;\+0.0%"/>
    <numFmt numFmtId="189" formatCode="\+0.0%;\-0.0%"/>
    <numFmt numFmtId="190" formatCode="\+0%;\-0%"/>
  </numFmts>
  <fonts count="50"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3" fontId="1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180" fontId="0" fillId="0" borderId="0" xfId="0" applyNumberFormat="1" applyFont="1" applyBorder="1" applyAlignment="1">
      <alignment vertical="center"/>
    </xf>
    <xf numFmtId="188" fontId="9" fillId="0" borderId="0" xfId="0" applyNumberFormat="1" applyFont="1" applyAlignment="1">
      <alignment horizontal="right" vertical="center"/>
    </xf>
    <xf numFmtId="180" fontId="0" fillId="0" borderId="0" xfId="0" applyNumberFormat="1" applyBorder="1" applyAlignment="1" quotePrefix="1">
      <alignment horizontal="right" vertical="center"/>
    </xf>
    <xf numFmtId="180" fontId="0" fillId="0" borderId="0" xfId="0" applyNumberFormat="1" applyFont="1" applyBorder="1" applyAlignment="1" quotePrefix="1">
      <alignment horizontal="right" vertical="center"/>
    </xf>
    <xf numFmtId="3" fontId="5" fillId="0" borderId="0" xfId="0" applyNumberFormat="1" applyFont="1" applyAlignment="1">
      <alignment horizontal="right" vertical="center"/>
    </xf>
    <xf numFmtId="189" fontId="9" fillId="0" borderId="0" xfId="0" applyNumberFormat="1" applyFont="1" applyAlignment="1">
      <alignment horizontal="right" vertical="center"/>
    </xf>
    <xf numFmtId="10" fontId="0" fillId="0" borderId="0" xfId="60" applyNumberFormat="1" applyFont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1" fontId="0" fillId="0" borderId="0" xfId="60" applyNumberFormat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" fontId="0" fillId="0" borderId="0" xfId="0" applyNumberFormat="1" applyAlignment="1">
      <alignment horizontal="righ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90" fontId="9" fillId="0" borderId="0" xfId="0" applyNumberFormat="1" applyFont="1" applyAlignment="1">
      <alignment horizontal="right" vertical="center"/>
    </xf>
    <xf numFmtId="0" fontId="49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44" fontId="49" fillId="33" borderId="10" xfId="44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1" xfId="57"/>
    <cellStyle name="Note" xfId="58"/>
    <cellStyle name="Output" xfId="59"/>
    <cellStyle name="Percent" xfId="60"/>
    <cellStyle name="source" xfId="61"/>
    <cellStyle name="Standard_Dat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tabSelected="1" zoomScale="90" zoomScaleNormal="90" zoomScalePageLayoutView="0" workbookViewId="0" topLeftCell="A3">
      <selection activeCell="N3" sqref="N3"/>
    </sheetView>
  </sheetViews>
  <sheetFormatPr defaultColWidth="9.140625" defaultRowHeight="12.75"/>
  <cols>
    <col min="1" max="1" width="3.00390625" style="4" customWidth="1"/>
    <col min="2" max="2" width="5.00390625" style="4" customWidth="1"/>
    <col min="3" max="3" width="9.140625" style="4" bestFit="1" customWidth="1"/>
    <col min="4" max="4" width="4.28125" style="28" bestFit="1" customWidth="1"/>
    <col min="5" max="5" width="6.57421875" style="29" bestFit="1" customWidth="1"/>
    <col min="6" max="6" width="9.140625" style="4" bestFit="1" customWidth="1"/>
    <col min="7" max="7" width="4.28125" style="28" bestFit="1" customWidth="1"/>
    <col min="8" max="8" width="7.57421875" style="29" bestFit="1" customWidth="1"/>
    <col min="9" max="9" width="6.57421875" style="4" bestFit="1" customWidth="1"/>
    <col min="10" max="10" width="3.28125" style="28" bestFit="1" customWidth="1"/>
    <col min="11" max="11" width="8.57421875" style="29" bestFit="1" customWidth="1"/>
    <col min="12" max="12" width="6.57421875" style="4" bestFit="1" customWidth="1"/>
    <col min="13" max="13" width="3.28125" style="28" bestFit="1" customWidth="1"/>
    <col min="14" max="14" width="8.57421875" style="29" bestFit="1" customWidth="1"/>
    <col min="15" max="15" width="7.57421875" style="4" bestFit="1" customWidth="1"/>
    <col min="16" max="16" width="3.28125" style="28" bestFit="1" customWidth="1"/>
    <col min="17" max="17" width="9.57421875" style="29" bestFit="1" customWidth="1"/>
    <col min="18" max="18" width="7.57421875" style="4" bestFit="1" customWidth="1"/>
    <col min="19" max="19" width="3.28125" style="28" bestFit="1" customWidth="1"/>
    <col min="20" max="20" width="8.57421875" style="29" bestFit="1" customWidth="1"/>
    <col min="21" max="21" width="6.57421875" style="4" bestFit="1" customWidth="1"/>
    <col min="22" max="22" width="4.421875" style="28" customWidth="1"/>
    <col min="23" max="23" width="8.57421875" style="29" customWidth="1"/>
    <col min="24" max="24" width="6.57421875" style="4" customWidth="1"/>
    <col min="25" max="25" width="6.57421875" style="28" customWidth="1"/>
    <col min="26" max="26" width="8.140625" style="29" bestFit="1" customWidth="1"/>
    <col min="27" max="27" width="7.57421875" style="4" customWidth="1"/>
    <col min="28" max="28" width="3.28125" style="28" bestFit="1" customWidth="1"/>
    <col min="29" max="29" width="7.57421875" style="29" customWidth="1"/>
    <col min="30" max="30" width="8.7109375" style="4" bestFit="1" customWidth="1"/>
    <col min="31" max="31" width="7.57421875" style="29" bestFit="1" customWidth="1"/>
    <col min="32" max="32" width="10.7109375" style="4" customWidth="1"/>
    <col min="33" max="16384" width="9.140625" style="4" customWidth="1"/>
  </cols>
  <sheetData>
    <row r="1" spans="1:31" s="2" customFormat="1" ht="14.25">
      <c r="A1" s="1" t="s">
        <v>10</v>
      </c>
      <c r="B1" s="1" t="s">
        <v>2</v>
      </c>
      <c r="E1" s="3"/>
      <c r="H1" s="3"/>
      <c r="K1" s="3"/>
      <c r="N1" s="3"/>
      <c r="Q1" s="3"/>
      <c r="T1" s="3"/>
      <c r="W1" s="3"/>
      <c r="Z1" s="3"/>
      <c r="AC1" s="3"/>
      <c r="AE1" s="3"/>
    </row>
    <row r="2" spans="1:31" s="2" customFormat="1" ht="14.25">
      <c r="A2" s="1"/>
      <c r="B2" s="1" t="s">
        <v>3</v>
      </c>
      <c r="E2" s="3"/>
      <c r="H2" s="3"/>
      <c r="K2" s="3"/>
      <c r="N2" s="3"/>
      <c r="Q2" s="3"/>
      <c r="T2" s="3"/>
      <c r="W2" s="3"/>
      <c r="Z2" s="3"/>
      <c r="AC2" s="3"/>
      <c r="AE2" s="3"/>
    </row>
    <row r="3" spans="2:31" ht="12.75">
      <c r="B3" s="5"/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5"/>
      <c r="S3" s="6"/>
      <c r="T3" s="7"/>
      <c r="U3" s="5"/>
      <c r="V3" s="6"/>
      <c r="W3" s="7"/>
      <c r="X3" s="5"/>
      <c r="Y3" s="6"/>
      <c r="Z3" s="7"/>
      <c r="AA3" s="5"/>
      <c r="AB3" s="6"/>
      <c r="AC3" s="7"/>
      <c r="AD3" s="5"/>
      <c r="AE3" s="7"/>
    </row>
    <row r="4" spans="2:32" ht="12.75">
      <c r="B4" s="8"/>
      <c r="C4" s="41" t="s">
        <v>4</v>
      </c>
      <c r="D4" s="41"/>
      <c r="E4" s="41"/>
      <c r="F4" s="41" t="s">
        <v>5</v>
      </c>
      <c r="G4" s="41"/>
      <c r="H4" s="41"/>
      <c r="I4" s="41" t="s">
        <v>6</v>
      </c>
      <c r="J4" s="41"/>
      <c r="K4" s="41"/>
      <c r="L4" s="41" t="s">
        <v>11</v>
      </c>
      <c r="M4" s="41"/>
      <c r="N4" s="41"/>
      <c r="O4" s="41" t="s">
        <v>12</v>
      </c>
      <c r="P4" s="41"/>
      <c r="Q4" s="41"/>
      <c r="R4" s="41"/>
      <c r="S4" s="41"/>
      <c r="T4" s="41"/>
      <c r="U4" s="43" t="s">
        <v>24</v>
      </c>
      <c r="V4" s="44"/>
      <c r="W4" s="45"/>
      <c r="X4" s="41" t="s">
        <v>21</v>
      </c>
      <c r="Y4" s="41"/>
      <c r="Z4" s="41"/>
      <c r="AA4" s="41" t="s">
        <v>14</v>
      </c>
      <c r="AB4" s="41"/>
      <c r="AC4" s="41"/>
      <c r="AD4" s="41" t="s">
        <v>7</v>
      </c>
      <c r="AE4" s="41"/>
      <c r="AF4" s="9"/>
    </row>
    <row r="5" spans="2:32" ht="12.75">
      <c r="B5" s="8"/>
      <c r="C5" s="41" t="s">
        <v>8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 t="s">
        <v>18</v>
      </c>
      <c r="P5" s="41"/>
      <c r="Q5" s="41"/>
      <c r="R5" s="41" t="s">
        <v>17</v>
      </c>
      <c r="S5" s="41"/>
      <c r="T5" s="41"/>
      <c r="U5" s="43" t="s">
        <v>25</v>
      </c>
      <c r="V5" s="44"/>
      <c r="W5" s="45"/>
      <c r="X5" s="42" t="s">
        <v>20</v>
      </c>
      <c r="Y5" s="42"/>
      <c r="Z5" s="42"/>
      <c r="AA5" s="41" t="s">
        <v>15</v>
      </c>
      <c r="AB5" s="41"/>
      <c r="AC5" s="41"/>
      <c r="AD5" s="41" t="s">
        <v>9</v>
      </c>
      <c r="AE5" s="41"/>
      <c r="AF5" s="9"/>
    </row>
    <row r="6" spans="2:32" ht="12.75">
      <c r="B6" s="8"/>
      <c r="C6" s="37" t="s">
        <v>23</v>
      </c>
      <c r="D6" s="37" t="s">
        <v>0</v>
      </c>
      <c r="E6" s="38" t="s">
        <v>22</v>
      </c>
      <c r="F6" s="37" t="s">
        <v>23</v>
      </c>
      <c r="G6" s="37" t="s">
        <v>0</v>
      </c>
      <c r="H6" s="38" t="s">
        <v>22</v>
      </c>
      <c r="I6" s="37" t="s">
        <v>23</v>
      </c>
      <c r="J6" s="37" t="s">
        <v>0</v>
      </c>
      <c r="K6" s="38" t="s">
        <v>22</v>
      </c>
      <c r="L6" s="37" t="s">
        <v>23</v>
      </c>
      <c r="M6" s="37" t="s">
        <v>0</v>
      </c>
      <c r="N6" s="38" t="s">
        <v>22</v>
      </c>
      <c r="O6" s="37" t="s">
        <v>23</v>
      </c>
      <c r="P6" s="37" t="s">
        <v>0</v>
      </c>
      <c r="Q6" s="38" t="s">
        <v>22</v>
      </c>
      <c r="R6" s="37" t="s">
        <v>23</v>
      </c>
      <c r="S6" s="37" t="s">
        <v>0</v>
      </c>
      <c r="T6" s="38" t="s">
        <v>22</v>
      </c>
      <c r="U6" s="37" t="s">
        <v>23</v>
      </c>
      <c r="V6" s="37" t="s">
        <v>0</v>
      </c>
      <c r="W6" s="38" t="s">
        <v>22</v>
      </c>
      <c r="X6" s="37" t="s">
        <v>23</v>
      </c>
      <c r="Y6" s="37" t="s">
        <v>0</v>
      </c>
      <c r="Z6" s="38" t="s">
        <v>22</v>
      </c>
      <c r="AA6" s="37" t="s">
        <v>23</v>
      </c>
      <c r="AB6" s="37" t="s">
        <v>0</v>
      </c>
      <c r="AC6" s="38" t="s">
        <v>22</v>
      </c>
      <c r="AD6" s="37" t="s">
        <v>23</v>
      </c>
      <c r="AE6" s="38" t="s">
        <v>22</v>
      </c>
      <c r="AF6" s="10"/>
    </row>
    <row r="7" spans="2:32" ht="12.75">
      <c r="B7" s="40">
        <v>1985</v>
      </c>
      <c r="C7" s="11">
        <v>2637251</v>
      </c>
      <c r="D7" s="12">
        <f aca="true" t="shared" si="0" ref="D7:D32">(C7/$AD7)*100</f>
        <v>80.43427937043369</v>
      </c>
      <c r="E7" s="13" t="s">
        <v>13</v>
      </c>
      <c r="F7" s="11">
        <v>554218</v>
      </c>
      <c r="G7" s="12">
        <f aca="true" t="shared" si="1" ref="G7:G32">(F7/$AD7)*100</f>
        <v>16.903254731583388</v>
      </c>
      <c r="H7" s="13" t="s">
        <v>13</v>
      </c>
      <c r="I7" s="11">
        <v>66959</v>
      </c>
      <c r="J7" s="12">
        <f aca="true" t="shared" si="2" ref="J7:J32">(I7/$AD7)*100</f>
        <v>2.0422018656414838</v>
      </c>
      <c r="K7" s="13" t="s">
        <v>13</v>
      </c>
      <c r="L7" s="14" t="s">
        <v>13</v>
      </c>
      <c r="M7" s="15" t="s">
        <v>13</v>
      </c>
      <c r="N7" s="13" t="s">
        <v>13</v>
      </c>
      <c r="O7" s="14" t="s">
        <v>13</v>
      </c>
      <c r="P7" s="15" t="s">
        <v>13</v>
      </c>
      <c r="Q7" s="13" t="s">
        <v>13</v>
      </c>
      <c r="R7" s="14" t="s">
        <v>13</v>
      </c>
      <c r="S7" s="15" t="s">
        <v>13</v>
      </c>
      <c r="T7" s="13" t="s">
        <v>13</v>
      </c>
      <c r="U7" s="14" t="s">
        <v>13</v>
      </c>
      <c r="V7" s="15" t="s">
        <v>13</v>
      </c>
      <c r="W7" s="13" t="s">
        <v>13</v>
      </c>
      <c r="X7" s="14" t="s">
        <v>13</v>
      </c>
      <c r="Y7" s="15" t="s">
        <v>13</v>
      </c>
      <c r="Z7" s="13" t="s">
        <v>13</v>
      </c>
      <c r="AA7" s="11">
        <v>20337</v>
      </c>
      <c r="AB7" s="12">
        <f aca="true" t="shared" si="3" ref="AB7:AB32">(AA7/$AD7)*100</f>
        <v>0.6202640323414457</v>
      </c>
      <c r="AC7" s="13" t="s">
        <v>13</v>
      </c>
      <c r="AD7" s="16">
        <f aca="true" t="shared" si="4" ref="AD7:AD30">SUM(C7,F7,I7,U7,L7,O7,R7,X7,AA7)</f>
        <v>3278765</v>
      </c>
      <c r="AE7" s="13" t="s">
        <v>13</v>
      </c>
      <c r="AF7" s="10"/>
    </row>
    <row r="8" spans="2:32" ht="12.75">
      <c r="B8" s="40">
        <v>1990</v>
      </c>
      <c r="C8" s="11">
        <v>2758646</v>
      </c>
      <c r="D8" s="12">
        <f t="shared" si="0"/>
        <v>71.96541668862342</v>
      </c>
      <c r="E8" s="17">
        <f>(C8-C7)/C7</f>
        <v>0.04603088594904315</v>
      </c>
      <c r="F8" s="11">
        <v>1028115</v>
      </c>
      <c r="G8" s="12">
        <f t="shared" si="1"/>
        <v>26.820666507708513</v>
      </c>
      <c r="H8" s="17">
        <f>(F8-F7)/F7</f>
        <v>0.8550732744154828</v>
      </c>
      <c r="I8" s="11">
        <v>26633</v>
      </c>
      <c r="J8" s="12">
        <f t="shared" si="2"/>
        <v>0.6947810421011277</v>
      </c>
      <c r="K8" s="17">
        <f>(I8-I7)/I7</f>
        <v>-0.6022491375319226</v>
      </c>
      <c r="L8" s="14" t="s">
        <v>13</v>
      </c>
      <c r="M8" s="15" t="s">
        <v>13</v>
      </c>
      <c r="N8" s="13" t="s">
        <v>13</v>
      </c>
      <c r="O8" s="14" t="s">
        <v>13</v>
      </c>
      <c r="P8" s="15" t="s">
        <v>13</v>
      </c>
      <c r="Q8" s="13" t="s">
        <v>13</v>
      </c>
      <c r="R8" s="14" t="s">
        <v>13</v>
      </c>
      <c r="S8" s="15" t="s">
        <v>13</v>
      </c>
      <c r="T8" s="13" t="s">
        <v>13</v>
      </c>
      <c r="U8" s="14" t="s">
        <v>13</v>
      </c>
      <c r="V8" s="15" t="s">
        <v>13</v>
      </c>
      <c r="W8" s="13" t="s">
        <v>13</v>
      </c>
      <c r="X8" s="14" t="s">
        <v>13</v>
      </c>
      <c r="Y8" s="15" t="s">
        <v>13</v>
      </c>
      <c r="Z8" s="13" t="s">
        <v>13</v>
      </c>
      <c r="AA8" s="11">
        <v>19900</v>
      </c>
      <c r="AB8" s="12">
        <f t="shared" si="3"/>
        <v>0.5191357615669447</v>
      </c>
      <c r="AC8" s="17">
        <f aca="true" t="shared" si="5" ref="AC8:AC24">(AA8-AA7)/AA7</f>
        <v>-0.02148792840635295</v>
      </c>
      <c r="AD8" s="16">
        <f t="shared" si="4"/>
        <v>3833294</v>
      </c>
      <c r="AE8" s="17">
        <f aca="true" t="shared" si="6" ref="AE8:AE32">(AD8-AD7)/AD7</f>
        <v>0.16912740010339258</v>
      </c>
      <c r="AF8" s="18"/>
    </row>
    <row r="9" spans="2:31" ht="12.75">
      <c r="B9" s="40">
        <v>1995</v>
      </c>
      <c r="C9" s="19">
        <v>2831095</v>
      </c>
      <c r="D9" s="12">
        <f t="shared" si="0"/>
        <v>66.78605659615796</v>
      </c>
      <c r="E9" s="17">
        <f aca="true" t="shared" si="7" ref="E9:E32">(C9-C8)/C8</f>
        <v>0.02626252154136486</v>
      </c>
      <c r="F9" s="19">
        <v>1372087</v>
      </c>
      <c r="G9" s="12">
        <f t="shared" si="1"/>
        <v>32.367787035352954</v>
      </c>
      <c r="H9" s="17">
        <f aca="true" t="shared" si="8" ref="H9:H32">(F9-F8)/F8</f>
        <v>0.3345656857452717</v>
      </c>
      <c r="I9" s="19">
        <v>16181</v>
      </c>
      <c r="J9" s="12">
        <f t="shared" si="2"/>
        <v>0.3817127937361452</v>
      </c>
      <c r="K9" s="17">
        <f aca="true" t="shared" si="9" ref="K9:K32">(I9-I8)/I8</f>
        <v>-0.3924454623962753</v>
      </c>
      <c r="L9" s="14" t="s">
        <v>13</v>
      </c>
      <c r="M9" s="15" t="s">
        <v>13</v>
      </c>
      <c r="N9" s="13" t="s">
        <v>13</v>
      </c>
      <c r="O9" s="14" t="s">
        <v>13</v>
      </c>
      <c r="P9" s="15" t="s">
        <v>13</v>
      </c>
      <c r="Q9" s="13" t="s">
        <v>13</v>
      </c>
      <c r="R9" s="14" t="s">
        <v>13</v>
      </c>
      <c r="S9" s="15" t="s">
        <v>13</v>
      </c>
      <c r="T9" s="13" t="s">
        <v>13</v>
      </c>
      <c r="U9" s="14" t="s">
        <v>13</v>
      </c>
      <c r="V9" s="15" t="s">
        <v>13</v>
      </c>
      <c r="W9" s="13" t="s">
        <v>13</v>
      </c>
      <c r="X9" s="14" t="s">
        <v>13</v>
      </c>
      <c r="Y9" s="15" t="s">
        <v>13</v>
      </c>
      <c r="Z9" s="13" t="s">
        <v>13</v>
      </c>
      <c r="AA9" s="19">
        <f>9+19679</f>
        <v>19688</v>
      </c>
      <c r="AB9" s="12">
        <f t="shared" si="3"/>
        <v>0.46444357475293413</v>
      </c>
      <c r="AC9" s="17">
        <f t="shared" si="5"/>
        <v>-0.010653266331658291</v>
      </c>
      <c r="AD9" s="16">
        <f t="shared" si="4"/>
        <v>4239051</v>
      </c>
      <c r="AE9" s="17">
        <f t="shared" si="6"/>
        <v>0.10585073829453207</v>
      </c>
    </row>
    <row r="10" spans="2:31" ht="12.75">
      <c r="B10" s="40">
        <v>2000</v>
      </c>
      <c r="C10" s="19">
        <v>2719604</v>
      </c>
      <c r="D10" s="12">
        <f t="shared" si="0"/>
        <v>58.7520838963661</v>
      </c>
      <c r="E10" s="17">
        <f t="shared" si="7"/>
        <v>-0.03938087559760446</v>
      </c>
      <c r="F10" s="19">
        <v>1847934</v>
      </c>
      <c r="G10" s="12">
        <f t="shared" si="1"/>
        <v>39.92124346152874</v>
      </c>
      <c r="H10" s="17">
        <f t="shared" si="8"/>
        <v>0.3468052681790586</v>
      </c>
      <c r="I10" s="19">
        <v>41841</v>
      </c>
      <c r="J10" s="12">
        <f t="shared" si="2"/>
        <v>0.9038984875400441</v>
      </c>
      <c r="K10" s="17">
        <f t="shared" si="9"/>
        <v>1.585810518509363</v>
      </c>
      <c r="L10" s="14" t="s">
        <v>13</v>
      </c>
      <c r="M10" s="15" t="s">
        <v>13</v>
      </c>
      <c r="N10" s="13" t="s">
        <v>13</v>
      </c>
      <c r="O10" s="14" t="s">
        <v>13</v>
      </c>
      <c r="P10" s="15" t="s">
        <v>13</v>
      </c>
      <c r="Q10" s="13" t="s">
        <v>13</v>
      </c>
      <c r="R10" s="14" t="s">
        <v>13</v>
      </c>
      <c r="S10" s="15" t="s">
        <v>13</v>
      </c>
      <c r="T10" s="13" t="s">
        <v>13</v>
      </c>
      <c r="U10" s="14" t="s">
        <v>13</v>
      </c>
      <c r="V10" s="15" t="s">
        <v>13</v>
      </c>
      <c r="W10" s="13" t="s">
        <v>13</v>
      </c>
      <c r="X10" s="14" t="s">
        <v>13</v>
      </c>
      <c r="Y10" s="15" t="s">
        <v>13</v>
      </c>
      <c r="Z10" s="13" t="s">
        <v>13</v>
      </c>
      <c r="AA10" s="19">
        <v>19570</v>
      </c>
      <c r="AB10" s="12">
        <f t="shared" si="3"/>
        <v>0.4227741545651076</v>
      </c>
      <c r="AC10" s="17">
        <f t="shared" si="5"/>
        <v>-0.0059934985778138964</v>
      </c>
      <c r="AD10" s="16">
        <f t="shared" si="4"/>
        <v>4628949</v>
      </c>
      <c r="AE10" s="17">
        <f t="shared" si="6"/>
        <v>0.09197766198141989</v>
      </c>
    </row>
    <row r="11" spans="2:31" ht="12.75">
      <c r="B11" s="40">
        <v>2001</v>
      </c>
      <c r="C11" s="19">
        <v>2665846</v>
      </c>
      <c r="D11" s="12">
        <f t="shared" si="0"/>
        <v>56.90775373444019</v>
      </c>
      <c r="E11" s="17">
        <f t="shared" si="7"/>
        <v>-0.01976684840881246</v>
      </c>
      <c r="F11" s="19">
        <v>1951875</v>
      </c>
      <c r="G11" s="12">
        <f t="shared" si="1"/>
        <v>41.66663108837136</v>
      </c>
      <c r="H11" s="17">
        <f t="shared" si="8"/>
        <v>0.056247138696511885</v>
      </c>
      <c r="I11" s="19">
        <v>47724</v>
      </c>
      <c r="J11" s="12">
        <f t="shared" si="2"/>
        <v>1.0187631390644558</v>
      </c>
      <c r="K11" s="17">
        <f t="shared" si="9"/>
        <v>0.1406037140603714</v>
      </c>
      <c r="L11" s="14" t="s">
        <v>13</v>
      </c>
      <c r="M11" s="15" t="s">
        <v>13</v>
      </c>
      <c r="N11" s="13" t="s">
        <v>13</v>
      </c>
      <c r="O11" s="14" t="s">
        <v>13</v>
      </c>
      <c r="P11" s="15" t="s">
        <v>13</v>
      </c>
      <c r="Q11" s="13" t="s">
        <v>13</v>
      </c>
      <c r="R11" s="14" t="s">
        <v>13</v>
      </c>
      <c r="S11" s="15" t="s">
        <v>13</v>
      </c>
      <c r="T11" s="13" t="s">
        <v>13</v>
      </c>
      <c r="U11" s="14" t="s">
        <v>13</v>
      </c>
      <c r="V11" s="15" t="s">
        <v>13</v>
      </c>
      <c r="W11" s="13" t="s">
        <v>13</v>
      </c>
      <c r="X11" s="14" t="s">
        <v>13</v>
      </c>
      <c r="Y11" s="15" t="s">
        <v>13</v>
      </c>
      <c r="Z11" s="13" t="s">
        <v>13</v>
      </c>
      <c r="AA11" s="19">
        <v>19059</v>
      </c>
      <c r="AB11" s="12">
        <f t="shared" si="3"/>
        <v>0.40685203812399345</v>
      </c>
      <c r="AC11" s="17">
        <f t="shared" si="5"/>
        <v>-0.026111394992335207</v>
      </c>
      <c r="AD11" s="16">
        <f t="shared" si="4"/>
        <v>4684504</v>
      </c>
      <c r="AE11" s="17">
        <f t="shared" si="6"/>
        <v>0.012001644433758073</v>
      </c>
    </row>
    <row r="12" spans="2:31" ht="12.75">
      <c r="B12" s="40">
        <v>2002</v>
      </c>
      <c r="C12" s="19">
        <v>2600452</v>
      </c>
      <c r="D12" s="12">
        <f t="shared" si="0"/>
        <v>55.03769850340412</v>
      </c>
      <c r="E12" s="17">
        <f t="shared" si="7"/>
        <v>-0.02453029919957867</v>
      </c>
      <c r="F12" s="19">
        <v>2050709</v>
      </c>
      <c r="G12" s="12">
        <f t="shared" si="1"/>
        <v>43.4025714222825</v>
      </c>
      <c r="H12" s="17">
        <f t="shared" si="8"/>
        <v>0.05063541466538585</v>
      </c>
      <c r="I12" s="19">
        <v>54667</v>
      </c>
      <c r="J12" s="12">
        <f t="shared" si="2"/>
        <v>1.1570088061943051</v>
      </c>
      <c r="K12" s="17">
        <f t="shared" si="9"/>
        <v>0.14548235688542452</v>
      </c>
      <c r="L12" s="14" t="s">
        <v>13</v>
      </c>
      <c r="M12" s="15" t="s">
        <v>13</v>
      </c>
      <c r="N12" s="13" t="s">
        <v>13</v>
      </c>
      <c r="O12" s="14" t="s">
        <v>13</v>
      </c>
      <c r="P12" s="15" t="s">
        <v>13</v>
      </c>
      <c r="Q12" s="13" t="s">
        <v>13</v>
      </c>
      <c r="R12" s="14" t="s">
        <v>13</v>
      </c>
      <c r="S12" s="15" t="s">
        <v>13</v>
      </c>
      <c r="T12" s="13" t="s">
        <v>13</v>
      </c>
      <c r="U12" s="19">
        <v>54</v>
      </c>
      <c r="V12" s="12">
        <f aca="true" t="shared" si="10" ref="V12:V32">(U12/$AD12)*100</f>
        <v>0.0011428919738506317</v>
      </c>
      <c r="W12" s="13" t="s">
        <v>13</v>
      </c>
      <c r="X12" s="14" t="s">
        <v>13</v>
      </c>
      <c r="Y12" s="15" t="s">
        <v>13</v>
      </c>
      <c r="Z12" s="13" t="s">
        <v>13</v>
      </c>
      <c r="AA12" s="19">
        <v>18974</v>
      </c>
      <c r="AB12" s="12">
        <f t="shared" si="3"/>
        <v>0.4015783761452201</v>
      </c>
      <c r="AC12" s="17">
        <f t="shared" si="5"/>
        <v>-0.004459835248439058</v>
      </c>
      <c r="AD12" s="16">
        <f t="shared" si="4"/>
        <v>4724856</v>
      </c>
      <c r="AE12" s="17">
        <f t="shared" si="6"/>
        <v>0.008613932232740115</v>
      </c>
    </row>
    <row r="13" spans="2:31" ht="12.75">
      <c r="B13" s="40">
        <v>2003</v>
      </c>
      <c r="C13" s="19">
        <v>2537608</v>
      </c>
      <c r="D13" s="12">
        <f t="shared" si="0"/>
        <v>52.941050067897265</v>
      </c>
      <c r="E13" s="17">
        <f t="shared" si="7"/>
        <v>-0.0241665679658767</v>
      </c>
      <c r="F13" s="19">
        <v>2181947</v>
      </c>
      <c r="G13" s="12">
        <f t="shared" si="1"/>
        <v>45.5210439801964</v>
      </c>
      <c r="H13" s="17">
        <f t="shared" si="8"/>
        <v>0.06399640319518761</v>
      </c>
      <c r="I13" s="19">
        <v>54696</v>
      </c>
      <c r="J13" s="12">
        <f t="shared" si="2"/>
        <v>1.141099679112656</v>
      </c>
      <c r="K13" s="17">
        <f t="shared" si="9"/>
        <v>0.0005304845702160353</v>
      </c>
      <c r="L13" s="19">
        <v>3</v>
      </c>
      <c r="M13" s="12">
        <f aca="true" t="shared" si="11" ref="M13:M32">(L13/$AD13)*100</f>
        <v>6.258774018827644E-05</v>
      </c>
      <c r="N13" s="13" t="s">
        <v>13</v>
      </c>
      <c r="O13" s="14" t="s">
        <v>13</v>
      </c>
      <c r="P13" s="15" t="s">
        <v>13</v>
      </c>
      <c r="Q13" s="13" t="s">
        <v>13</v>
      </c>
      <c r="R13" s="14" t="s">
        <v>13</v>
      </c>
      <c r="S13" s="15" t="s">
        <v>13</v>
      </c>
      <c r="T13" s="13" t="s">
        <v>13</v>
      </c>
      <c r="U13" s="19">
        <v>48</v>
      </c>
      <c r="V13" s="12">
        <f t="shared" si="10"/>
        <v>0.001001403843012423</v>
      </c>
      <c r="W13" s="13" t="s">
        <v>13</v>
      </c>
      <c r="X13" s="14" t="s">
        <v>13</v>
      </c>
      <c r="Y13" s="15" t="s">
        <v>13</v>
      </c>
      <c r="Z13" s="13" t="s">
        <v>13</v>
      </c>
      <c r="AA13" s="19">
        <v>18969</v>
      </c>
      <c r="AB13" s="12">
        <f t="shared" si="3"/>
        <v>0.3957422812104719</v>
      </c>
      <c r="AC13" s="17">
        <f t="shared" si="5"/>
        <v>-0.0002635184989986297</v>
      </c>
      <c r="AD13" s="16">
        <f t="shared" si="4"/>
        <v>4793271</v>
      </c>
      <c r="AE13" s="17">
        <f t="shared" si="6"/>
        <v>0.01447980636870203</v>
      </c>
    </row>
    <row r="14" spans="2:31" ht="12.75">
      <c r="B14" s="40">
        <v>2004</v>
      </c>
      <c r="C14" s="19">
        <v>2464639</v>
      </c>
      <c r="D14" s="12">
        <f t="shared" si="0"/>
        <v>50.950031680470666</v>
      </c>
      <c r="E14" s="17">
        <f t="shared" si="7"/>
        <v>-0.02875503229813273</v>
      </c>
      <c r="F14" s="19">
        <v>2300862</v>
      </c>
      <c r="G14" s="12">
        <f t="shared" si="1"/>
        <v>47.564366137349566</v>
      </c>
      <c r="H14" s="17">
        <f t="shared" si="8"/>
        <v>0.054499490592576263</v>
      </c>
      <c r="I14" s="19">
        <v>52884</v>
      </c>
      <c r="J14" s="12">
        <f t="shared" si="2"/>
        <v>1.0932398113435724</v>
      </c>
      <c r="K14" s="17">
        <f t="shared" si="9"/>
        <v>-0.03312856516015796</v>
      </c>
      <c r="L14" s="19">
        <v>2</v>
      </c>
      <c r="M14" s="12">
        <f t="shared" si="11"/>
        <v>4.134482305966161E-05</v>
      </c>
      <c r="N14" s="17">
        <f aca="true" t="shared" si="12" ref="N14:N32">(L14-L13)/L13</f>
        <v>-0.3333333333333333</v>
      </c>
      <c r="O14" s="14" t="s">
        <v>13</v>
      </c>
      <c r="P14" s="15" t="s">
        <v>13</v>
      </c>
      <c r="Q14" s="13" t="s">
        <v>13</v>
      </c>
      <c r="R14" s="14" t="s">
        <v>13</v>
      </c>
      <c r="S14" s="15" t="s">
        <v>13</v>
      </c>
      <c r="T14" s="13" t="s">
        <v>13</v>
      </c>
      <c r="U14" s="19">
        <v>24</v>
      </c>
      <c r="V14" s="12">
        <f t="shared" si="10"/>
        <v>0.0004961378767159393</v>
      </c>
      <c r="W14" s="13" t="s">
        <v>13</v>
      </c>
      <c r="X14" s="14" t="s">
        <v>13</v>
      </c>
      <c r="Y14" s="15" t="s">
        <v>13</v>
      </c>
      <c r="Z14" s="13" t="s">
        <v>13</v>
      </c>
      <c r="AA14" s="19">
        <v>18954</v>
      </c>
      <c r="AB14" s="12">
        <f t="shared" si="3"/>
        <v>0.3918248881364131</v>
      </c>
      <c r="AC14" s="17">
        <f t="shared" si="5"/>
        <v>-0.0007907638779060573</v>
      </c>
      <c r="AD14" s="16">
        <f t="shared" si="4"/>
        <v>4837365</v>
      </c>
      <c r="AE14" s="17">
        <f t="shared" si="6"/>
        <v>0.009199146052872871</v>
      </c>
    </row>
    <row r="15" spans="2:31" ht="12.75">
      <c r="B15" s="40">
        <v>2005</v>
      </c>
      <c r="C15" s="19">
        <v>2386582</v>
      </c>
      <c r="D15" s="12">
        <f t="shared" si="0"/>
        <v>48.92208055497647</v>
      </c>
      <c r="E15" s="17">
        <f t="shared" si="7"/>
        <v>-0.031670763953666234</v>
      </c>
      <c r="F15" s="19">
        <v>2420883</v>
      </c>
      <c r="G15" s="12">
        <f t="shared" si="1"/>
        <v>49.62521008713428</v>
      </c>
      <c r="H15" s="17">
        <f t="shared" si="8"/>
        <v>0.05216349350808523</v>
      </c>
      <c r="I15" s="19">
        <v>51905</v>
      </c>
      <c r="J15" s="12">
        <f t="shared" si="2"/>
        <v>1.0639905065931332</v>
      </c>
      <c r="K15" s="17">
        <f t="shared" si="9"/>
        <v>-0.018512215414870282</v>
      </c>
      <c r="L15" s="19">
        <v>2</v>
      </c>
      <c r="M15" s="12">
        <f t="shared" si="11"/>
        <v>4.099761127417911E-05</v>
      </c>
      <c r="N15" s="17">
        <f t="shared" si="12"/>
        <v>0</v>
      </c>
      <c r="O15" s="14" t="s">
        <v>13</v>
      </c>
      <c r="P15" s="15" t="s">
        <v>13</v>
      </c>
      <c r="Q15" s="13" t="s">
        <v>13</v>
      </c>
      <c r="R15" s="14" t="s">
        <v>13</v>
      </c>
      <c r="S15" s="15" t="s">
        <v>13</v>
      </c>
      <c r="T15" s="13" t="s">
        <v>13</v>
      </c>
      <c r="U15" s="19">
        <v>18</v>
      </c>
      <c r="V15" s="12">
        <f t="shared" si="10"/>
        <v>0.00036897850146761196</v>
      </c>
      <c r="W15" s="13" t="s">
        <v>13</v>
      </c>
      <c r="X15" s="14" t="s">
        <v>13</v>
      </c>
      <c r="Y15" s="15" t="s">
        <v>13</v>
      </c>
      <c r="Z15" s="13" t="s">
        <v>13</v>
      </c>
      <c r="AA15" s="19">
        <v>18943</v>
      </c>
      <c r="AB15" s="12">
        <f t="shared" si="3"/>
        <v>0.38830887518338747</v>
      </c>
      <c r="AC15" s="17">
        <f t="shared" si="5"/>
        <v>-0.0005803524322042841</v>
      </c>
      <c r="AD15" s="16">
        <f t="shared" si="4"/>
        <v>4878333</v>
      </c>
      <c r="AE15" s="17">
        <f t="shared" si="6"/>
        <v>0.008469073555541084</v>
      </c>
    </row>
    <row r="16" spans="2:31" ht="12.75">
      <c r="B16" s="40">
        <v>2006</v>
      </c>
      <c r="C16" s="19">
        <v>2294068</v>
      </c>
      <c r="D16" s="12">
        <f t="shared" si="0"/>
        <v>46.396415892101395</v>
      </c>
      <c r="E16" s="17">
        <f t="shared" si="7"/>
        <v>-0.03876422431745484</v>
      </c>
      <c r="F16" s="19">
        <v>2583008</v>
      </c>
      <c r="G16" s="12">
        <f t="shared" si="1"/>
        <v>52.24008766114389</v>
      </c>
      <c r="H16" s="17">
        <f t="shared" si="8"/>
        <v>0.06696936613624037</v>
      </c>
      <c r="I16" s="19">
        <v>48478</v>
      </c>
      <c r="J16" s="12">
        <f t="shared" si="2"/>
        <v>0.9804441061107567</v>
      </c>
      <c r="K16" s="17">
        <f t="shared" si="9"/>
        <v>-0.06602446777767075</v>
      </c>
      <c r="L16" s="19">
        <v>1</v>
      </c>
      <c r="M16" s="12">
        <f t="shared" si="11"/>
        <v>2.0224516401476066E-05</v>
      </c>
      <c r="N16" s="17">
        <f t="shared" si="12"/>
        <v>-0.5</v>
      </c>
      <c r="O16" s="14" t="s">
        <v>13</v>
      </c>
      <c r="P16" s="15" t="s">
        <v>13</v>
      </c>
      <c r="Q16" s="13" t="s">
        <v>13</v>
      </c>
      <c r="R16" s="14" t="s">
        <v>13</v>
      </c>
      <c r="S16" s="15" t="s">
        <v>13</v>
      </c>
      <c r="T16" s="13" t="s">
        <v>13</v>
      </c>
      <c r="U16" s="19">
        <v>7</v>
      </c>
      <c r="V16" s="12">
        <f t="shared" si="10"/>
        <v>0.00014157161481033248</v>
      </c>
      <c r="W16" s="13" t="s">
        <v>13</v>
      </c>
      <c r="X16" s="14" t="s">
        <v>13</v>
      </c>
      <c r="Y16" s="15" t="s">
        <v>13</v>
      </c>
      <c r="Z16" s="13" t="s">
        <v>13</v>
      </c>
      <c r="AA16" s="19">
        <v>18932</v>
      </c>
      <c r="AB16" s="12">
        <f t="shared" si="3"/>
        <v>0.3828905445127449</v>
      </c>
      <c r="AC16" s="17">
        <f t="shared" si="5"/>
        <v>-0.0005806894367312463</v>
      </c>
      <c r="AD16" s="16">
        <f t="shared" si="4"/>
        <v>4944494</v>
      </c>
      <c r="AE16" s="17">
        <f t="shared" si="6"/>
        <v>0.01356221479755482</v>
      </c>
    </row>
    <row r="17" spans="2:31" ht="12.75">
      <c r="B17" s="40">
        <v>2007</v>
      </c>
      <c r="C17" s="19">
        <v>2214498</v>
      </c>
      <c r="D17" s="12">
        <f t="shared" si="0"/>
        <v>44.115966627620665</v>
      </c>
      <c r="E17" s="17">
        <f t="shared" si="7"/>
        <v>-0.034685109595705095</v>
      </c>
      <c r="F17" s="19">
        <v>2741787</v>
      </c>
      <c r="G17" s="12">
        <f t="shared" si="1"/>
        <v>54.620317467906574</v>
      </c>
      <c r="H17" s="17">
        <f t="shared" si="8"/>
        <v>0.061470580036918195</v>
      </c>
      <c r="I17" s="19">
        <v>44499</v>
      </c>
      <c r="J17" s="12">
        <f t="shared" si="2"/>
        <v>0.8864837082546437</v>
      </c>
      <c r="K17" s="17">
        <f t="shared" si="9"/>
        <v>-0.08207846858368745</v>
      </c>
      <c r="L17" s="19">
        <v>7</v>
      </c>
      <c r="M17" s="12">
        <f t="shared" si="11"/>
        <v>0.00013945000916385774</v>
      </c>
      <c r="N17" s="17">
        <f t="shared" si="12"/>
        <v>6</v>
      </c>
      <c r="O17" s="14" t="s">
        <v>13</v>
      </c>
      <c r="P17" s="15" t="s">
        <v>13</v>
      </c>
      <c r="Q17" s="13" t="s">
        <v>13</v>
      </c>
      <c r="R17" s="14" t="s">
        <v>13</v>
      </c>
      <c r="S17" s="15" t="s">
        <v>13</v>
      </c>
      <c r="T17" s="13" t="s">
        <v>13</v>
      </c>
      <c r="U17" s="19">
        <v>8</v>
      </c>
      <c r="V17" s="12">
        <f t="shared" si="10"/>
        <v>0.00015937143904440885</v>
      </c>
      <c r="W17" s="13" t="s">
        <v>13</v>
      </c>
      <c r="X17" s="14" t="s">
        <v>13</v>
      </c>
      <c r="Y17" s="15" t="s">
        <v>13</v>
      </c>
      <c r="Z17" s="13" t="s">
        <v>13</v>
      </c>
      <c r="AA17" s="19">
        <v>18921</v>
      </c>
      <c r="AB17" s="12">
        <f t="shared" si="3"/>
        <v>0.37693337476990746</v>
      </c>
      <c r="AC17" s="17">
        <f t="shared" si="5"/>
        <v>-0.0005810268328755547</v>
      </c>
      <c r="AD17" s="16">
        <f t="shared" si="4"/>
        <v>5019720</v>
      </c>
      <c r="AE17" s="17">
        <f t="shared" si="6"/>
        <v>0.015214094708174385</v>
      </c>
    </row>
    <row r="18" spans="2:31" ht="12.75">
      <c r="B18" s="40">
        <v>2008</v>
      </c>
      <c r="C18" s="19">
        <v>2128584</v>
      </c>
      <c r="D18" s="12">
        <f t="shared" si="0"/>
        <v>41.84560847817352</v>
      </c>
      <c r="E18" s="17">
        <f t="shared" si="7"/>
        <v>-0.03879615154314883</v>
      </c>
      <c r="F18" s="19">
        <v>2897687</v>
      </c>
      <c r="G18" s="12">
        <f t="shared" si="1"/>
        <v>56.96532328265794</v>
      </c>
      <c r="H18" s="17">
        <f t="shared" si="8"/>
        <v>0.05686072623438655</v>
      </c>
      <c r="I18" s="19">
        <v>41526</v>
      </c>
      <c r="J18" s="12">
        <f t="shared" si="2"/>
        <v>0.8163552566704596</v>
      </c>
      <c r="K18" s="17">
        <f t="shared" si="9"/>
        <v>-0.06681049012337356</v>
      </c>
      <c r="L18" s="19">
        <v>37</v>
      </c>
      <c r="M18" s="12">
        <f t="shared" si="11"/>
        <v>0.0007273790997641719</v>
      </c>
      <c r="N18" s="17">
        <f t="shared" si="12"/>
        <v>4.285714285714286</v>
      </c>
      <c r="O18" s="19">
        <v>11</v>
      </c>
      <c r="P18" s="12">
        <f aca="true" t="shared" si="13" ref="P18:P32">(O18/$AD18)*100</f>
        <v>0.00021624784047042948</v>
      </c>
      <c r="Q18" s="13" t="s">
        <v>13</v>
      </c>
      <c r="R18" s="14" t="s">
        <v>13</v>
      </c>
      <c r="S18" s="15" t="s">
        <v>13</v>
      </c>
      <c r="T18" s="13" t="s">
        <v>13</v>
      </c>
      <c r="U18" s="19">
        <v>8</v>
      </c>
      <c r="V18" s="12">
        <f t="shared" si="10"/>
        <v>0.00015727115670576689</v>
      </c>
      <c r="W18" s="13" t="s">
        <v>13</v>
      </c>
      <c r="X18" s="14" t="s">
        <v>13</v>
      </c>
      <c r="Y18" s="15" t="s">
        <v>13</v>
      </c>
      <c r="Z18" s="13" t="s">
        <v>13</v>
      </c>
      <c r="AA18" s="19">
        <v>18903</v>
      </c>
      <c r="AB18" s="12">
        <f t="shared" si="3"/>
        <v>0.37161208440113896</v>
      </c>
      <c r="AC18" s="17">
        <f t="shared" si="5"/>
        <v>-0.0009513239257967338</v>
      </c>
      <c r="AD18" s="16">
        <f t="shared" si="4"/>
        <v>5086756</v>
      </c>
      <c r="AE18" s="17">
        <f t="shared" si="6"/>
        <v>0.01335452973472624</v>
      </c>
    </row>
    <row r="19" spans="2:31" ht="12.75">
      <c r="B19" s="40">
        <v>2009</v>
      </c>
      <c r="C19" s="20">
        <v>2065405</v>
      </c>
      <c r="D19" s="21">
        <f t="shared" si="0"/>
        <v>40.025242933683906</v>
      </c>
      <c r="E19" s="17">
        <f t="shared" si="7"/>
        <v>-0.02968123409740936</v>
      </c>
      <c r="F19" s="20">
        <v>3037553</v>
      </c>
      <c r="G19" s="21">
        <f t="shared" si="1"/>
        <v>58.8643857979139</v>
      </c>
      <c r="H19" s="17">
        <f t="shared" si="8"/>
        <v>0.04826815318562702</v>
      </c>
      <c r="I19" s="20">
        <v>37562</v>
      </c>
      <c r="J19" s="21">
        <f t="shared" si="2"/>
        <v>0.727909623088467</v>
      </c>
      <c r="K19" s="17">
        <f t="shared" si="9"/>
        <v>-0.09545826710976256</v>
      </c>
      <c r="L19" s="20">
        <v>61</v>
      </c>
      <c r="M19" s="21">
        <f t="shared" si="11"/>
        <v>0.0011821118952238029</v>
      </c>
      <c r="N19" s="17">
        <f t="shared" si="12"/>
        <v>0.6486486486486487</v>
      </c>
      <c r="O19" s="20">
        <v>758</v>
      </c>
      <c r="P19" s="21">
        <f t="shared" si="13"/>
        <v>0.01468919371442037</v>
      </c>
      <c r="Q19" s="17">
        <f aca="true" t="shared" si="14" ref="Q19:Q32">(O19-O18)/O18</f>
        <v>67.9090909090909</v>
      </c>
      <c r="R19" s="15" t="s">
        <v>13</v>
      </c>
      <c r="S19" s="15" t="s">
        <v>13</v>
      </c>
      <c r="T19" s="13" t="s">
        <v>13</v>
      </c>
      <c r="U19" s="20">
        <v>12</v>
      </c>
      <c r="V19" s="21">
        <f t="shared" si="10"/>
        <v>0.00023254660233910875</v>
      </c>
      <c r="W19" s="13" t="s">
        <v>13</v>
      </c>
      <c r="X19" s="15" t="s">
        <v>13</v>
      </c>
      <c r="Y19" s="15" t="s">
        <v>13</v>
      </c>
      <c r="Z19" s="13" t="s">
        <v>13</v>
      </c>
      <c r="AA19" s="20">
        <v>18905</v>
      </c>
      <c r="AB19" s="21">
        <f t="shared" si="3"/>
        <v>0.3663577931017376</v>
      </c>
      <c r="AC19" s="17">
        <f t="shared" si="5"/>
        <v>0.00010580331164365445</v>
      </c>
      <c r="AD19" s="16">
        <f t="shared" si="4"/>
        <v>5160256</v>
      </c>
      <c r="AE19" s="17">
        <f t="shared" si="6"/>
        <v>0.014449287522342334</v>
      </c>
    </row>
    <row r="20" spans="2:31" ht="12.75">
      <c r="B20" s="40">
        <v>2010</v>
      </c>
      <c r="C20" s="20">
        <v>2021518</v>
      </c>
      <c r="D20" s="21">
        <f t="shared" si="0"/>
        <v>38.292780411849726</v>
      </c>
      <c r="E20" s="17">
        <f t="shared" si="7"/>
        <v>-0.02124861709930982</v>
      </c>
      <c r="F20" s="20">
        <v>3201047</v>
      </c>
      <c r="G20" s="21">
        <f t="shared" si="1"/>
        <v>60.63611101113635</v>
      </c>
      <c r="H20" s="17">
        <f t="shared" si="8"/>
        <v>0.0538242460296166</v>
      </c>
      <c r="I20" s="20">
        <v>33482</v>
      </c>
      <c r="J20" s="21">
        <f t="shared" si="2"/>
        <v>0.6342356950319278</v>
      </c>
      <c r="K20" s="17">
        <f t="shared" si="9"/>
        <v>-0.10862041424844257</v>
      </c>
      <c r="L20" s="20">
        <v>81</v>
      </c>
      <c r="M20" s="21">
        <f t="shared" si="11"/>
        <v>0.0015343495399792767</v>
      </c>
      <c r="N20" s="17">
        <f t="shared" si="12"/>
        <v>0.32786885245901637</v>
      </c>
      <c r="O20" s="20">
        <v>4016</v>
      </c>
      <c r="P20" s="21">
        <f t="shared" si="13"/>
        <v>0.0760734290439108</v>
      </c>
      <c r="Q20" s="17">
        <f t="shared" si="14"/>
        <v>4.298153034300792</v>
      </c>
      <c r="R20" s="20">
        <v>0</v>
      </c>
      <c r="S20" s="21">
        <f aca="true" t="shared" si="15" ref="S20:S30">(R20/$AD20)*100</f>
        <v>0</v>
      </c>
      <c r="T20" s="13" t="s">
        <v>13</v>
      </c>
      <c r="U20" s="20">
        <v>61</v>
      </c>
      <c r="V20" s="21">
        <f t="shared" si="10"/>
        <v>0.0011554978017127887</v>
      </c>
      <c r="W20" s="13" t="s">
        <v>13</v>
      </c>
      <c r="X20" s="15" t="s">
        <v>13</v>
      </c>
      <c r="Y20" s="15" t="s">
        <v>13</v>
      </c>
      <c r="Z20" s="13" t="s">
        <v>13</v>
      </c>
      <c r="AA20" s="20">
        <v>18905</v>
      </c>
      <c r="AB20" s="21">
        <f t="shared" si="3"/>
        <v>0.3581096055963979</v>
      </c>
      <c r="AC20" s="17">
        <f t="shared" si="5"/>
        <v>0</v>
      </c>
      <c r="AD20" s="16">
        <f t="shared" si="4"/>
        <v>5279110</v>
      </c>
      <c r="AE20" s="17">
        <f t="shared" si="6"/>
        <v>0.023032578228677027</v>
      </c>
    </row>
    <row r="21" spans="2:31" ht="12.75">
      <c r="B21" s="40">
        <v>2011</v>
      </c>
      <c r="C21" s="20">
        <v>1980883</v>
      </c>
      <c r="D21" s="21">
        <f t="shared" si="0"/>
        <v>36.96357203022795</v>
      </c>
      <c r="E21" s="17">
        <f t="shared" si="7"/>
        <v>-0.020101230857207306</v>
      </c>
      <c r="F21" s="20">
        <v>3319086</v>
      </c>
      <c r="G21" s="21">
        <f t="shared" si="1"/>
        <v>61.93463946912622</v>
      </c>
      <c r="H21" s="17">
        <f t="shared" si="8"/>
        <v>0.036875122420882915</v>
      </c>
      <c r="I21" s="20">
        <v>29979</v>
      </c>
      <c r="J21" s="21">
        <f t="shared" si="2"/>
        <v>0.5594126083641505</v>
      </c>
      <c r="K21" s="17">
        <f t="shared" si="9"/>
        <v>-0.10462337972642016</v>
      </c>
      <c r="L21" s="20">
        <v>138</v>
      </c>
      <c r="M21" s="21">
        <f t="shared" si="11"/>
        <v>0.002575100568873304</v>
      </c>
      <c r="N21" s="17">
        <f t="shared" si="12"/>
        <v>0.7037037037037037</v>
      </c>
      <c r="O21" s="20">
        <v>9722</v>
      </c>
      <c r="P21" s="21">
        <f t="shared" si="13"/>
        <v>0.1814139690622193</v>
      </c>
      <c r="Q21" s="17">
        <f t="shared" si="14"/>
        <v>1.420816733067729</v>
      </c>
      <c r="R21" s="20">
        <v>10</v>
      </c>
      <c r="S21" s="21">
        <f t="shared" si="15"/>
        <v>0.0001866014904980655</v>
      </c>
      <c r="T21" s="13" t="s">
        <v>13</v>
      </c>
      <c r="U21" s="20">
        <v>321</v>
      </c>
      <c r="V21" s="21">
        <f t="shared" si="10"/>
        <v>0.005989907844987903</v>
      </c>
      <c r="W21" s="13" t="s">
        <v>13</v>
      </c>
      <c r="X21" s="15" t="s">
        <v>13</v>
      </c>
      <c r="Y21" s="15" t="s">
        <v>13</v>
      </c>
      <c r="Z21" s="13" t="s">
        <v>13</v>
      </c>
      <c r="AA21" s="20">
        <v>18875</v>
      </c>
      <c r="AB21" s="21">
        <f t="shared" si="3"/>
        <v>0.3522103133150986</v>
      </c>
      <c r="AC21" s="17">
        <f t="shared" si="5"/>
        <v>-0.0015868817773075905</v>
      </c>
      <c r="AD21" s="16">
        <f t="shared" si="4"/>
        <v>5359014</v>
      </c>
      <c r="AE21" s="17">
        <f t="shared" si="6"/>
        <v>0.015135884647222732</v>
      </c>
    </row>
    <row r="22" spans="2:33" ht="12.75">
      <c r="B22" s="40">
        <v>2012</v>
      </c>
      <c r="C22" s="20">
        <v>1970819</v>
      </c>
      <c r="D22" s="21">
        <f t="shared" si="0"/>
        <v>36.54631052344834</v>
      </c>
      <c r="E22" s="17">
        <f t="shared" si="7"/>
        <v>-0.005080562557203025</v>
      </c>
      <c r="F22" s="20">
        <v>3361880</v>
      </c>
      <c r="G22" s="21">
        <f t="shared" si="1"/>
        <v>62.34175255189367</v>
      </c>
      <c r="H22" s="17">
        <f t="shared" si="8"/>
        <v>0.01289330857953063</v>
      </c>
      <c r="I22" s="20">
        <v>26346</v>
      </c>
      <c r="J22" s="21">
        <f t="shared" si="2"/>
        <v>0.4885527778303183</v>
      </c>
      <c r="K22" s="17">
        <f t="shared" si="9"/>
        <v>-0.12118482938056639</v>
      </c>
      <c r="L22" s="20">
        <v>218</v>
      </c>
      <c r="M22" s="21">
        <f t="shared" si="11"/>
        <v>0.0040425303866624684</v>
      </c>
      <c r="N22" s="17">
        <f t="shared" si="12"/>
        <v>0.5797101449275363</v>
      </c>
      <c r="O22" s="20">
        <v>13612</v>
      </c>
      <c r="P22" s="21">
        <f t="shared" si="13"/>
        <v>0.2524170808405941</v>
      </c>
      <c r="Q22" s="17">
        <f t="shared" si="14"/>
        <v>0.40012343139271755</v>
      </c>
      <c r="R22" s="20">
        <v>103</v>
      </c>
      <c r="S22" s="21">
        <f t="shared" si="15"/>
        <v>0.001910002889111166</v>
      </c>
      <c r="T22" s="17">
        <f aca="true" t="shared" si="16" ref="T22:T32">(R22-R21)/R21</f>
        <v>9.3</v>
      </c>
      <c r="U22" s="20">
        <v>824</v>
      </c>
      <c r="V22" s="21">
        <f t="shared" si="10"/>
        <v>0.015280023112889328</v>
      </c>
      <c r="W22" s="17">
        <f aca="true" t="shared" si="17" ref="W22:W32">(U22-U21)/U21</f>
        <v>1.5669781931464175</v>
      </c>
      <c r="X22" s="15" t="s">
        <v>13</v>
      </c>
      <c r="Y22" s="15" t="s">
        <v>13</v>
      </c>
      <c r="Z22" s="13" t="s">
        <v>13</v>
      </c>
      <c r="AA22" s="20">
        <v>18860</v>
      </c>
      <c r="AB22" s="21">
        <f t="shared" si="3"/>
        <v>0.3497345095984135</v>
      </c>
      <c r="AC22" s="17">
        <f t="shared" si="5"/>
        <v>-0.0007947019867549669</v>
      </c>
      <c r="AD22" s="16">
        <f t="shared" si="4"/>
        <v>5392662</v>
      </c>
      <c r="AE22" s="17">
        <f t="shared" si="6"/>
        <v>0.006278766952278908</v>
      </c>
      <c r="AG22" s="22"/>
    </row>
    <row r="23" spans="2:33" ht="12.75">
      <c r="B23" s="40">
        <v>2013</v>
      </c>
      <c r="C23" s="20">
        <v>1991291</v>
      </c>
      <c r="D23" s="21">
        <f t="shared" si="0"/>
        <v>36.60935838192266</v>
      </c>
      <c r="E23" s="17">
        <f t="shared" si="7"/>
        <v>0.010387559689651866</v>
      </c>
      <c r="F23" s="20">
        <v>3386307</v>
      </c>
      <c r="G23" s="21">
        <f t="shared" si="1"/>
        <v>62.2563585905894</v>
      </c>
      <c r="H23" s="17">
        <f t="shared" si="8"/>
        <v>0.007265875046105155</v>
      </c>
      <c r="I23" s="20">
        <v>22265</v>
      </c>
      <c r="J23" s="21">
        <f t="shared" si="2"/>
        <v>0.40933613639267585</v>
      </c>
      <c r="K23" s="17">
        <f t="shared" si="9"/>
        <v>-0.1549001745995597</v>
      </c>
      <c r="L23" s="20">
        <v>344</v>
      </c>
      <c r="M23" s="21">
        <f t="shared" si="11"/>
        <v>0.006324349019496093</v>
      </c>
      <c r="N23" s="17">
        <f t="shared" si="12"/>
        <v>0.5779816513761468</v>
      </c>
      <c r="O23" s="20">
        <v>18735</v>
      </c>
      <c r="P23" s="21">
        <f t="shared" si="13"/>
        <v>0.3444380200007538</v>
      </c>
      <c r="Q23" s="17">
        <f t="shared" si="14"/>
        <v>0.37635909491625036</v>
      </c>
      <c r="R23" s="20">
        <v>301</v>
      </c>
      <c r="S23" s="21">
        <f t="shared" si="15"/>
        <v>0.005533805392059081</v>
      </c>
      <c r="T23" s="17">
        <f t="shared" si="16"/>
        <v>1.9223300970873787</v>
      </c>
      <c r="U23" s="20">
        <v>1202</v>
      </c>
      <c r="V23" s="21">
        <f t="shared" si="10"/>
        <v>0.022098452097192745</v>
      </c>
      <c r="W23" s="17">
        <f t="shared" si="17"/>
        <v>0.4587378640776699</v>
      </c>
      <c r="X23" s="15" t="s">
        <v>13</v>
      </c>
      <c r="Y23" s="15" t="s">
        <v>13</v>
      </c>
      <c r="Z23" s="13" t="s">
        <v>13</v>
      </c>
      <c r="AA23" s="20">
        <v>18850</v>
      </c>
      <c r="AB23" s="21">
        <f t="shared" si="3"/>
        <v>0.3465522645857597</v>
      </c>
      <c r="AC23" s="17">
        <f t="shared" si="5"/>
        <v>-0.0005302226935312832</v>
      </c>
      <c r="AD23" s="16">
        <f t="shared" si="4"/>
        <v>5439295</v>
      </c>
      <c r="AE23" s="17">
        <f t="shared" si="6"/>
        <v>0.00864749172115738</v>
      </c>
      <c r="AG23" s="22"/>
    </row>
    <row r="24" spans="2:33" ht="12.75">
      <c r="B24" s="40">
        <v>2014</v>
      </c>
      <c r="C24" s="20">
        <v>2042731</v>
      </c>
      <c r="D24" s="21">
        <f t="shared" si="0"/>
        <v>37.06589271068466</v>
      </c>
      <c r="E24" s="17">
        <f t="shared" si="7"/>
        <v>0.025832487567110984</v>
      </c>
      <c r="F24" s="20">
        <v>3400191</v>
      </c>
      <c r="G24" s="21">
        <f t="shared" si="1"/>
        <v>61.69736240446518</v>
      </c>
      <c r="H24" s="17">
        <f t="shared" si="8"/>
        <v>0.004100041726872372</v>
      </c>
      <c r="I24" s="20">
        <v>19648</v>
      </c>
      <c r="J24" s="21">
        <f t="shared" si="2"/>
        <v>0.3565181416346705</v>
      </c>
      <c r="K24" s="17">
        <f t="shared" si="9"/>
        <v>-0.11753873792948574</v>
      </c>
      <c r="L24" s="20">
        <v>1232</v>
      </c>
      <c r="M24" s="21">
        <f t="shared" si="11"/>
        <v>0.02235496490705996</v>
      </c>
      <c r="N24" s="17">
        <f t="shared" si="12"/>
        <v>2.5813953488372094</v>
      </c>
      <c r="O24" s="20">
        <v>25258</v>
      </c>
      <c r="P24" s="21">
        <f t="shared" si="13"/>
        <v>0.45831307112217573</v>
      </c>
      <c r="Q24" s="17">
        <f t="shared" si="14"/>
        <v>0.34817187082999734</v>
      </c>
      <c r="R24" s="20">
        <v>962</v>
      </c>
      <c r="S24" s="21">
        <f t="shared" si="15"/>
        <v>0.01745574370177896</v>
      </c>
      <c r="T24" s="17">
        <f t="shared" si="16"/>
        <v>2.1960132890365447</v>
      </c>
      <c r="U24" s="20">
        <v>2203</v>
      </c>
      <c r="V24" s="21">
        <f t="shared" si="10"/>
        <v>0.03997401598234829</v>
      </c>
      <c r="W24" s="17">
        <f t="shared" si="17"/>
        <v>0.8327787021630616</v>
      </c>
      <c r="X24" s="23">
        <v>1</v>
      </c>
      <c r="Y24" s="21">
        <f aca="true" t="shared" si="18" ref="Y24:Y32">(X24/$AD24)*100</f>
        <v>1.8145263723262954E-05</v>
      </c>
      <c r="Z24" s="13" t="s">
        <v>13</v>
      </c>
      <c r="AA24" s="20">
        <v>18854</v>
      </c>
      <c r="AB24" s="21">
        <f t="shared" si="3"/>
        <v>0.34211080223839974</v>
      </c>
      <c r="AC24" s="17">
        <f t="shared" si="5"/>
        <v>0.00021220159151193635</v>
      </c>
      <c r="AD24" s="16">
        <f t="shared" si="4"/>
        <v>5511080</v>
      </c>
      <c r="AE24" s="17">
        <f t="shared" si="6"/>
        <v>0.013197482394317646</v>
      </c>
      <c r="AG24" s="22"/>
    </row>
    <row r="25" spans="2:33" ht="12.75">
      <c r="B25" s="40">
        <v>2015</v>
      </c>
      <c r="C25" s="20">
        <v>2115906</v>
      </c>
      <c r="D25" s="21">
        <f t="shared" si="0"/>
        <v>37.86913984373811</v>
      </c>
      <c r="E25" s="17">
        <f t="shared" si="7"/>
        <v>0.03582214202457396</v>
      </c>
      <c r="F25" s="20">
        <v>3396314</v>
      </c>
      <c r="G25" s="21">
        <f t="shared" si="1"/>
        <v>60.78506787127858</v>
      </c>
      <c r="H25" s="17">
        <f t="shared" si="8"/>
        <v>-0.0011402300635464302</v>
      </c>
      <c r="I25" s="20">
        <v>17110</v>
      </c>
      <c r="J25" s="21">
        <f t="shared" si="2"/>
        <v>0.3062238978132106</v>
      </c>
      <c r="K25" s="17">
        <f t="shared" si="9"/>
        <v>-0.12917345276872963</v>
      </c>
      <c r="L25" s="20">
        <v>1860</v>
      </c>
      <c r="M25" s="21">
        <f t="shared" si="11"/>
        <v>0.033289097015346096</v>
      </c>
      <c r="N25" s="17">
        <f t="shared" si="12"/>
        <v>0.5097402597402597</v>
      </c>
      <c r="O25" s="20">
        <v>30276</v>
      </c>
      <c r="P25" s="21">
        <f t="shared" si="13"/>
        <v>0.5418605920626981</v>
      </c>
      <c r="Q25" s="17">
        <f t="shared" si="14"/>
        <v>0.19866972840288225</v>
      </c>
      <c r="R25" s="20">
        <v>3790</v>
      </c>
      <c r="S25" s="21">
        <f t="shared" si="15"/>
        <v>0.06783100950976435</v>
      </c>
      <c r="T25" s="17">
        <f t="shared" si="16"/>
        <v>2.9397089397089395</v>
      </c>
      <c r="U25" s="20">
        <v>3307</v>
      </c>
      <c r="V25" s="21">
        <f t="shared" si="10"/>
        <v>0.059186582704166414</v>
      </c>
      <c r="W25" s="17">
        <f t="shared" si="17"/>
        <v>0.5011348161597822</v>
      </c>
      <c r="X25" s="23">
        <v>1</v>
      </c>
      <c r="Y25" s="21">
        <f t="shared" si="18"/>
        <v>1.7897363986745212E-05</v>
      </c>
      <c r="Z25" s="17">
        <f aca="true" t="shared" si="19" ref="Z25:Z32">(X25-X24)/X24</f>
        <v>0</v>
      </c>
      <c r="AA25" s="20">
        <v>18851</v>
      </c>
      <c r="AB25" s="21">
        <f t="shared" si="3"/>
        <v>0.337383208514134</v>
      </c>
      <c r="AC25" s="17">
        <f aca="true" t="shared" si="20" ref="AC25:AC32">(AA25-AA24)/AA24</f>
        <v>-0.0001591174286623528</v>
      </c>
      <c r="AD25" s="16">
        <f t="shared" si="4"/>
        <v>5587415</v>
      </c>
      <c r="AE25" s="17">
        <f t="shared" si="6"/>
        <v>0.013851187063152776</v>
      </c>
      <c r="AG25" s="22"/>
    </row>
    <row r="26" spans="2:31" ht="12.75">
      <c r="B26" s="40">
        <v>2016</v>
      </c>
      <c r="C26" s="24">
        <v>2239107</v>
      </c>
      <c r="D26" s="21">
        <f t="shared" si="0"/>
        <v>39.4920670419439</v>
      </c>
      <c r="E26" s="17">
        <f t="shared" si="7"/>
        <v>0.05822612157628931</v>
      </c>
      <c r="F26" s="25">
        <v>3338351</v>
      </c>
      <c r="G26" s="21">
        <f t="shared" si="1"/>
        <v>58.87989341355302</v>
      </c>
      <c r="H26" s="17">
        <f t="shared" si="8"/>
        <v>-0.017066443208725694</v>
      </c>
      <c r="I26" s="25">
        <v>15561</v>
      </c>
      <c r="J26" s="21">
        <f t="shared" si="2"/>
        <v>0.27445586800438254</v>
      </c>
      <c r="K26" s="17">
        <f t="shared" si="9"/>
        <v>-0.09053185271770894</v>
      </c>
      <c r="L26" s="25">
        <v>4161</v>
      </c>
      <c r="M26" s="21">
        <f t="shared" si="11"/>
        <v>0.07338929803780193</v>
      </c>
      <c r="N26" s="17">
        <f t="shared" si="12"/>
        <v>1.2370967741935484</v>
      </c>
      <c r="O26" s="25">
        <v>37641</v>
      </c>
      <c r="P26" s="21">
        <f t="shared" si="13"/>
        <v>0.6638900666764966</v>
      </c>
      <c r="Q26" s="17">
        <f t="shared" si="14"/>
        <v>0.24326198969480778</v>
      </c>
      <c r="R26" s="25">
        <v>10898</v>
      </c>
      <c r="S26" s="21">
        <f t="shared" si="15"/>
        <v>0.19221258592068383</v>
      </c>
      <c r="T26" s="17">
        <f t="shared" si="16"/>
        <v>1.875461741424802</v>
      </c>
      <c r="U26" s="25">
        <v>5194</v>
      </c>
      <c r="V26" s="21">
        <f t="shared" si="10"/>
        <v>0.09160875126372103</v>
      </c>
      <c r="W26" s="17">
        <f t="shared" si="17"/>
        <v>0.5706078016328999</v>
      </c>
      <c r="X26" s="23">
        <v>1</v>
      </c>
      <c r="Y26" s="21">
        <f t="shared" si="18"/>
        <v>1.763741841812111E-05</v>
      </c>
      <c r="Z26" s="17">
        <f t="shared" si="19"/>
        <v>0</v>
      </c>
      <c r="AA26" s="25">
        <v>18850</v>
      </c>
      <c r="AB26" s="21">
        <f t="shared" si="3"/>
        <v>0.33246533718158283</v>
      </c>
      <c r="AC26" s="17">
        <f t="shared" si="20"/>
        <v>-5.304758368256326E-05</v>
      </c>
      <c r="AD26" s="16">
        <f t="shared" si="4"/>
        <v>5669764</v>
      </c>
      <c r="AE26" s="17">
        <f t="shared" si="6"/>
        <v>0.014738300269444815</v>
      </c>
    </row>
    <row r="27" spans="2:31" ht="12.75">
      <c r="B27" s="40">
        <v>2017</v>
      </c>
      <c r="C27" s="24">
        <v>2381099</v>
      </c>
      <c r="D27" s="21">
        <f t="shared" si="0"/>
        <v>41.516700143672146</v>
      </c>
      <c r="E27" s="17">
        <f t="shared" si="7"/>
        <v>0.06341456661070685</v>
      </c>
      <c r="F27" s="25">
        <v>3235978</v>
      </c>
      <c r="G27" s="21">
        <f t="shared" si="1"/>
        <v>56.422319398529794</v>
      </c>
      <c r="H27" s="17">
        <f t="shared" si="8"/>
        <v>-0.03066573886328909</v>
      </c>
      <c r="I27" s="25">
        <v>14640</v>
      </c>
      <c r="J27" s="21">
        <f t="shared" si="2"/>
        <v>0.25526216679917985</v>
      </c>
      <c r="K27" s="17">
        <f t="shared" si="9"/>
        <v>-0.05918642760748024</v>
      </c>
      <c r="L27" s="25">
        <v>6988</v>
      </c>
      <c r="M27" s="21">
        <f t="shared" si="11"/>
        <v>0.121842351201685</v>
      </c>
      <c r="N27" s="17">
        <f t="shared" si="12"/>
        <v>0.6794039894256189</v>
      </c>
      <c r="O27" s="25">
        <v>47350</v>
      </c>
      <c r="P27" s="21">
        <f t="shared" si="13"/>
        <v>0.8255917758156532</v>
      </c>
      <c r="Q27" s="17">
        <f t="shared" si="14"/>
        <v>0.2579368242076459</v>
      </c>
      <c r="R27" s="25">
        <v>22842</v>
      </c>
      <c r="S27" s="21">
        <f t="shared" si="15"/>
        <v>0.398271749591999</v>
      </c>
      <c r="T27" s="17">
        <f t="shared" si="16"/>
        <v>1.0959809139291614</v>
      </c>
      <c r="U27" s="25">
        <v>7517</v>
      </c>
      <c r="V27" s="21">
        <f t="shared" si="10"/>
        <v>0.13106596364955153</v>
      </c>
      <c r="W27" s="17">
        <f t="shared" si="17"/>
        <v>0.44724682325760495</v>
      </c>
      <c r="X27" s="23">
        <v>18</v>
      </c>
      <c r="Y27" s="21">
        <f t="shared" si="18"/>
        <v>0.00031384692639243423</v>
      </c>
      <c r="Z27" s="39">
        <f t="shared" si="19"/>
        <v>17</v>
      </c>
      <c r="AA27" s="25">
        <v>18848</v>
      </c>
      <c r="AB27" s="21">
        <f t="shared" si="3"/>
        <v>0.32863260381358883</v>
      </c>
      <c r="AC27" s="17">
        <f t="shared" si="20"/>
        <v>-0.00010610079575596818</v>
      </c>
      <c r="AD27" s="16">
        <f t="shared" si="4"/>
        <v>5735280</v>
      </c>
      <c r="AE27" s="17">
        <f t="shared" si="6"/>
        <v>0.011555331050816225</v>
      </c>
    </row>
    <row r="28" spans="2:31" ht="12.75">
      <c r="B28" s="40">
        <v>2018</v>
      </c>
      <c r="C28" s="24">
        <v>2576726</v>
      </c>
      <c r="D28" s="21">
        <f t="shared" si="0"/>
        <v>44.5593430317133</v>
      </c>
      <c r="E28" s="17">
        <f t="shared" si="7"/>
        <v>0.08215828069307492</v>
      </c>
      <c r="F28" s="25">
        <v>3058386</v>
      </c>
      <c r="G28" s="21">
        <f t="shared" si="1"/>
        <v>52.888693208897465</v>
      </c>
      <c r="H28" s="17">
        <f t="shared" si="8"/>
        <v>-0.0548804719933201</v>
      </c>
      <c r="I28" s="25">
        <v>14307</v>
      </c>
      <c r="J28" s="21">
        <f t="shared" si="2"/>
        <v>0.24741106378975575</v>
      </c>
      <c r="K28" s="17">
        <f t="shared" si="9"/>
        <v>-0.022745901639344264</v>
      </c>
      <c r="L28" s="25">
        <v>11128</v>
      </c>
      <c r="M28" s="21">
        <f t="shared" si="11"/>
        <v>0.19243659172799343</v>
      </c>
      <c r="N28" s="17">
        <f t="shared" si="12"/>
        <v>0.5924441900400687</v>
      </c>
      <c r="O28" s="25">
        <v>59986</v>
      </c>
      <c r="P28" s="21">
        <f t="shared" si="13"/>
        <v>1.0373383709018165</v>
      </c>
      <c r="Q28" s="17">
        <f t="shared" si="14"/>
        <v>0.2668637803590285</v>
      </c>
      <c r="R28" s="25">
        <v>32528</v>
      </c>
      <c r="S28" s="21">
        <f t="shared" si="15"/>
        <v>0.5625069604356732</v>
      </c>
      <c r="T28" s="17">
        <f t="shared" si="16"/>
        <v>0.42404342877156115</v>
      </c>
      <c r="U28" s="25">
        <v>10748</v>
      </c>
      <c r="V28" s="21">
        <f t="shared" si="10"/>
        <v>0.18586524873224958</v>
      </c>
      <c r="W28" s="17">
        <f t="shared" si="17"/>
        <v>0.42982572834907545</v>
      </c>
      <c r="X28" s="23">
        <v>26</v>
      </c>
      <c r="Y28" s="21">
        <f t="shared" si="18"/>
        <v>0.0004496182049719473</v>
      </c>
      <c r="Z28" s="17">
        <f t="shared" si="19"/>
        <v>0.4444444444444444</v>
      </c>
      <c r="AA28" s="25">
        <v>18849</v>
      </c>
      <c r="AB28" s="21">
        <f t="shared" si="3"/>
        <v>0.32595590559677823</v>
      </c>
      <c r="AC28" s="17">
        <f t="shared" si="20"/>
        <v>5.305602716468591E-05</v>
      </c>
      <c r="AD28" s="16">
        <f t="shared" si="4"/>
        <v>5782684</v>
      </c>
      <c r="AE28" s="17">
        <f t="shared" si="6"/>
        <v>0.008265333165948305</v>
      </c>
    </row>
    <row r="29" spans="2:31" ht="12.75">
      <c r="B29" s="40">
        <v>2019</v>
      </c>
      <c r="C29" s="24">
        <v>2770848</v>
      </c>
      <c r="D29" s="21">
        <f t="shared" si="0"/>
        <v>47.66008155463984</v>
      </c>
      <c r="E29" s="17">
        <f t="shared" si="7"/>
        <v>0.07533668694304323</v>
      </c>
      <c r="F29" s="25">
        <v>2862460</v>
      </c>
      <c r="G29" s="21">
        <f t="shared" si="1"/>
        <v>49.235857415092546</v>
      </c>
      <c r="H29" s="17">
        <f t="shared" si="8"/>
        <v>-0.06406189408400378</v>
      </c>
      <c r="I29" s="25">
        <v>13836</v>
      </c>
      <c r="J29" s="21">
        <f t="shared" si="2"/>
        <v>0.2379866699255956</v>
      </c>
      <c r="K29" s="17">
        <f t="shared" si="9"/>
        <v>-0.03292094778779618</v>
      </c>
      <c r="L29" s="25">
        <v>14619</v>
      </c>
      <c r="M29" s="21">
        <f t="shared" si="11"/>
        <v>0.2514546926598932</v>
      </c>
      <c r="N29" s="17">
        <f t="shared" si="12"/>
        <v>0.31371315600287564</v>
      </c>
      <c r="O29" s="25">
        <v>73142</v>
      </c>
      <c r="P29" s="21">
        <f t="shared" si="13"/>
        <v>1.2580818886743217</v>
      </c>
      <c r="Q29" s="17">
        <f t="shared" si="14"/>
        <v>0.21931784082952688</v>
      </c>
      <c r="R29" s="25">
        <v>41430</v>
      </c>
      <c r="S29" s="21">
        <f t="shared" si="15"/>
        <v>0.7126183676653243</v>
      </c>
      <c r="T29" s="17">
        <f t="shared" si="16"/>
        <v>0.2736719134284309</v>
      </c>
      <c r="U29" s="25">
        <v>18523</v>
      </c>
      <c r="V29" s="21">
        <f t="shared" si="10"/>
        <v>0.3186056003925851</v>
      </c>
      <c r="W29" s="17">
        <f t="shared" si="17"/>
        <v>0.7233903982136212</v>
      </c>
      <c r="X29" s="23">
        <v>38</v>
      </c>
      <c r="Y29" s="21">
        <f t="shared" si="18"/>
        <v>0.0006536205158407512</v>
      </c>
      <c r="Z29" s="17">
        <f t="shared" si="19"/>
        <v>0.46153846153846156</v>
      </c>
      <c r="AA29" s="25">
        <v>18875</v>
      </c>
      <c r="AB29" s="21">
        <f t="shared" si="3"/>
        <v>0.32466019043405736</v>
      </c>
      <c r="AC29" s="17">
        <f t="shared" si="20"/>
        <v>0.0013793835216722372</v>
      </c>
      <c r="AD29" s="16">
        <f t="shared" si="4"/>
        <v>5813771</v>
      </c>
      <c r="AE29" s="17">
        <f t="shared" si="6"/>
        <v>0.005375877360754971</v>
      </c>
    </row>
    <row r="30" spans="2:31" ht="12.75">
      <c r="B30" s="40">
        <v>2020</v>
      </c>
      <c r="C30" s="24">
        <v>2895250</v>
      </c>
      <c r="D30" s="21">
        <f t="shared" si="0"/>
        <v>49.685140106002976</v>
      </c>
      <c r="E30" s="17">
        <f t="shared" si="7"/>
        <v>0.04489672475718625</v>
      </c>
      <c r="F30" s="25">
        <v>2693666</v>
      </c>
      <c r="G30" s="21">
        <f t="shared" si="1"/>
        <v>46.22577415034163</v>
      </c>
      <c r="H30" s="17">
        <f t="shared" si="8"/>
        <v>-0.05896816025376774</v>
      </c>
      <c r="I30" s="25">
        <v>14213</v>
      </c>
      <c r="J30" s="21">
        <f t="shared" si="2"/>
        <v>0.24390808956968146</v>
      </c>
      <c r="K30" s="17">
        <f t="shared" si="9"/>
        <v>0.027247759468054352</v>
      </c>
      <c r="L30" s="25">
        <v>17304</v>
      </c>
      <c r="M30" s="21">
        <f t="shared" si="11"/>
        <v>0.296952478851317</v>
      </c>
      <c r="N30" s="17">
        <f t="shared" si="12"/>
        <v>0.18366509337163964</v>
      </c>
      <c r="O30" s="25">
        <v>84711</v>
      </c>
      <c r="P30" s="21">
        <f t="shared" si="13"/>
        <v>1.4537182984266015</v>
      </c>
      <c r="Q30" s="17">
        <f t="shared" si="14"/>
        <v>0.15817177545049357</v>
      </c>
      <c r="R30" s="25">
        <v>71551</v>
      </c>
      <c r="S30" s="21">
        <f t="shared" si="15"/>
        <v>1.2278806526982535</v>
      </c>
      <c r="T30" s="17">
        <f t="shared" si="16"/>
        <v>0.7270335505672219</v>
      </c>
      <c r="U30" s="25">
        <v>31529</v>
      </c>
      <c r="V30" s="21">
        <f t="shared" si="10"/>
        <v>0.5410664994049453</v>
      </c>
      <c r="W30" s="17">
        <f t="shared" si="17"/>
        <v>0.7021540787129514</v>
      </c>
      <c r="X30" s="23">
        <v>48</v>
      </c>
      <c r="Y30" s="21">
        <f>(X30/$AD30)*100</f>
        <v>0.000823723935787287</v>
      </c>
      <c r="Z30" s="17">
        <f t="shared" si="19"/>
        <v>0.2631578947368421</v>
      </c>
      <c r="AA30" s="25">
        <v>18923</v>
      </c>
      <c r="AB30" s="21">
        <f t="shared" si="3"/>
        <v>0.324736000768809</v>
      </c>
      <c r="AC30" s="17">
        <f t="shared" si="20"/>
        <v>0.002543046357615894</v>
      </c>
      <c r="AD30" s="16">
        <f t="shared" si="4"/>
        <v>5827195</v>
      </c>
      <c r="AE30" s="17">
        <f t="shared" si="6"/>
        <v>0.002309000474906906</v>
      </c>
    </row>
    <row r="31" spans="2:31" ht="12.75">
      <c r="B31" s="40">
        <v>2021</v>
      </c>
      <c r="C31" s="24">
        <v>3022271</v>
      </c>
      <c r="D31" s="21">
        <f t="shared" si="0"/>
        <v>51.64972051496067</v>
      </c>
      <c r="E31" s="17">
        <f t="shared" si="7"/>
        <v>0.04387220447284345</v>
      </c>
      <c r="F31" s="24">
        <v>2505531</v>
      </c>
      <c r="G31" s="21">
        <f t="shared" si="1"/>
        <v>42.818786234447515</v>
      </c>
      <c r="H31" s="17">
        <f t="shared" si="8"/>
        <v>-0.06984347725367585</v>
      </c>
      <c r="I31" s="24">
        <v>15578</v>
      </c>
      <c r="J31" s="21">
        <f t="shared" si="2"/>
        <v>0.26622342807182325</v>
      </c>
      <c r="K31" s="17">
        <f t="shared" si="9"/>
        <v>0.0960388376838106</v>
      </c>
      <c r="L31" s="24">
        <v>17879</v>
      </c>
      <c r="M31" s="21">
        <f t="shared" si="11"/>
        <v>0.30554683980588826</v>
      </c>
      <c r="N31" s="17">
        <f t="shared" si="12"/>
        <v>0.0332293111419325</v>
      </c>
      <c r="O31" s="25">
        <v>101264</v>
      </c>
      <c r="P31" s="21">
        <f t="shared" si="13"/>
        <v>1.7305719104034605</v>
      </c>
      <c r="Q31" s="17">
        <f t="shared" si="14"/>
        <v>0.1954055553588082</v>
      </c>
      <c r="R31" s="25">
        <v>117857</v>
      </c>
      <c r="S31" s="21">
        <f>(R31/$AD31)*100</f>
        <v>2.0141413892836613</v>
      </c>
      <c r="T31" s="17">
        <f t="shared" si="16"/>
        <v>0.6471747424913697</v>
      </c>
      <c r="U31" s="24">
        <v>52084</v>
      </c>
      <c r="V31" s="21">
        <f t="shared" si="10"/>
        <v>0.8901002071955861</v>
      </c>
      <c r="W31" s="17">
        <f t="shared" si="17"/>
        <v>0.6519394842843097</v>
      </c>
      <c r="X31" s="26">
        <v>52</v>
      </c>
      <c r="Y31" s="21">
        <f t="shared" si="18"/>
        <v>0.0008886646719562721</v>
      </c>
      <c r="Z31" s="17">
        <f t="shared" si="19"/>
        <v>0.08333333333333333</v>
      </c>
      <c r="AA31" s="24">
        <v>18960</v>
      </c>
      <c r="AB31" s="21">
        <f t="shared" si="3"/>
        <v>0.32402081115944076</v>
      </c>
      <c r="AC31" s="17">
        <f t="shared" si="20"/>
        <v>0.001955292501189029</v>
      </c>
      <c r="AD31" s="16">
        <f>SUM(C31,F31,I31,U31,L31,O31,R31,X31,AA31)</f>
        <v>5851476</v>
      </c>
      <c r="AE31" s="17">
        <f t="shared" si="6"/>
        <v>0.004166841851010649</v>
      </c>
    </row>
    <row r="32" spans="2:31" ht="12.75">
      <c r="B32" s="46">
        <v>2022</v>
      </c>
      <c r="C32" s="24">
        <v>3123890</v>
      </c>
      <c r="D32" s="21">
        <f t="shared" si="0"/>
        <v>53.14592779657118</v>
      </c>
      <c r="E32" s="17">
        <f t="shared" si="7"/>
        <v>0.03362339115188545</v>
      </c>
      <c r="F32" s="24">
        <v>2308491</v>
      </c>
      <c r="G32" s="21">
        <f t="shared" si="1"/>
        <v>39.27375676001217</v>
      </c>
      <c r="H32" s="17">
        <f t="shared" si="8"/>
        <v>-0.07864201241174026</v>
      </c>
      <c r="I32" s="24">
        <v>17648</v>
      </c>
      <c r="J32" s="21">
        <f t="shared" si="2"/>
        <v>0.3002408323448931</v>
      </c>
      <c r="K32" s="17">
        <f t="shared" si="9"/>
        <v>0.1328797021440493</v>
      </c>
      <c r="L32" s="24">
        <v>17175</v>
      </c>
      <c r="M32" s="21">
        <f t="shared" si="11"/>
        <v>0.29219380640999204</v>
      </c>
      <c r="N32" s="17">
        <f t="shared" si="12"/>
        <v>-0.03937580401588456</v>
      </c>
      <c r="O32" s="25">
        <v>124369</v>
      </c>
      <c r="P32" s="21">
        <f t="shared" si="13"/>
        <v>2.1158574386843845</v>
      </c>
      <c r="Q32" s="17">
        <f t="shared" si="14"/>
        <v>0.22816598198767576</v>
      </c>
      <c r="R32" s="25">
        <v>177950</v>
      </c>
      <c r="S32" s="21">
        <f>(R32/$AD32)*100</f>
        <v>3.027417050984459</v>
      </c>
      <c r="T32" s="17">
        <f t="shared" si="16"/>
        <v>0.5098806180371128</v>
      </c>
      <c r="U32" s="24">
        <v>89398</v>
      </c>
      <c r="V32" s="21">
        <f t="shared" si="10"/>
        <v>1.5209049144361264</v>
      </c>
      <c r="W32" s="17">
        <f t="shared" si="17"/>
        <v>0.7164196298287382</v>
      </c>
      <c r="X32" s="26">
        <v>66</v>
      </c>
      <c r="Y32" s="21">
        <f t="shared" si="18"/>
        <v>0.0011228408281257337</v>
      </c>
      <c r="Z32" s="17">
        <f t="shared" si="19"/>
        <v>0.2692307692307692</v>
      </c>
      <c r="AA32" s="24">
        <v>18961</v>
      </c>
      <c r="AB32" s="21">
        <f t="shared" si="3"/>
        <v>0.3225785597286672</v>
      </c>
      <c r="AC32" s="17">
        <f t="shared" si="20"/>
        <v>5.2742616033755275E-05</v>
      </c>
      <c r="AD32" s="16">
        <f>SUM(C32,F32,I32,U32,L32,O32,R32,X32,AA32)</f>
        <v>5877948</v>
      </c>
      <c r="AE32" s="17">
        <f t="shared" si="6"/>
        <v>0.004523986768466623</v>
      </c>
    </row>
    <row r="34" spans="2:27" ht="12.75">
      <c r="B34" s="27" t="s">
        <v>1</v>
      </c>
      <c r="AA34" s="30"/>
    </row>
    <row r="35" ht="12.75">
      <c r="AA35" s="30"/>
    </row>
    <row r="36" spans="2:27" ht="12.75">
      <c r="B36" s="31" t="s">
        <v>16</v>
      </c>
      <c r="AA36" s="30"/>
    </row>
    <row r="37" spans="2:27" ht="12.75">
      <c r="B37" s="31" t="s">
        <v>19</v>
      </c>
      <c r="AA37" s="30"/>
    </row>
    <row r="41" spans="3:31" ht="12.75">
      <c r="C41" s="32"/>
      <c r="D41" s="33"/>
      <c r="E41" s="34"/>
      <c r="F41" s="35"/>
      <c r="G41" s="33"/>
      <c r="H41" s="34"/>
      <c r="I41" s="35"/>
      <c r="J41" s="33"/>
      <c r="K41" s="34"/>
      <c r="L41" s="35"/>
      <c r="M41" s="33"/>
      <c r="N41" s="34"/>
      <c r="O41" s="35"/>
      <c r="P41" s="33"/>
      <c r="Q41" s="34"/>
      <c r="R41" s="35"/>
      <c r="S41" s="33"/>
      <c r="T41" s="34"/>
      <c r="U41" s="35"/>
      <c r="V41" s="33"/>
      <c r="W41" s="34"/>
      <c r="X41" s="35"/>
      <c r="Y41" s="33"/>
      <c r="Z41" s="34"/>
      <c r="AA41" s="35"/>
      <c r="AB41" s="33"/>
      <c r="AC41" s="34"/>
      <c r="AD41" s="35"/>
      <c r="AE41" s="34"/>
    </row>
    <row r="42" spans="3:31" ht="12.75">
      <c r="C42" s="32"/>
      <c r="D42" s="33"/>
      <c r="E42" s="34"/>
      <c r="F42" s="35"/>
      <c r="G42" s="33"/>
      <c r="H42" s="34"/>
      <c r="I42" s="35"/>
      <c r="J42" s="33"/>
      <c r="K42" s="34"/>
      <c r="L42" s="35"/>
      <c r="M42" s="33"/>
      <c r="N42" s="34"/>
      <c r="O42" s="35"/>
      <c r="P42" s="33"/>
      <c r="Q42" s="34"/>
      <c r="R42" s="35"/>
      <c r="S42" s="33"/>
      <c r="T42" s="34"/>
      <c r="U42" s="35"/>
      <c r="V42" s="33"/>
      <c r="W42" s="34"/>
      <c r="X42" s="35"/>
      <c r="Y42" s="33"/>
      <c r="Z42" s="34"/>
      <c r="AA42" s="35"/>
      <c r="AB42" s="33"/>
      <c r="AC42" s="34"/>
      <c r="AD42" s="35"/>
      <c r="AE42" s="34"/>
    </row>
    <row r="43" spans="3:31" ht="12.75">
      <c r="C43" s="32"/>
      <c r="D43" s="33"/>
      <c r="E43" s="34"/>
      <c r="F43" s="35"/>
      <c r="G43" s="33"/>
      <c r="H43" s="34"/>
      <c r="I43" s="35"/>
      <c r="J43" s="33"/>
      <c r="K43" s="34"/>
      <c r="L43" s="35"/>
      <c r="M43" s="33"/>
      <c r="N43" s="34"/>
      <c r="O43" s="35"/>
      <c r="P43" s="33"/>
      <c r="Q43" s="34"/>
      <c r="R43" s="35"/>
      <c r="S43" s="33"/>
      <c r="T43" s="34"/>
      <c r="U43" s="35"/>
      <c r="V43" s="33"/>
      <c r="W43" s="34"/>
      <c r="X43" s="35"/>
      <c r="Y43" s="33"/>
      <c r="Z43" s="34"/>
      <c r="AA43" s="35"/>
      <c r="AB43" s="33"/>
      <c r="AC43" s="34"/>
      <c r="AD43" s="35"/>
      <c r="AE43" s="34"/>
    </row>
    <row r="44" spans="3:31" ht="12.75">
      <c r="C44" s="32"/>
      <c r="D44" s="33"/>
      <c r="E44" s="34"/>
      <c r="F44" s="35"/>
      <c r="G44" s="33"/>
      <c r="H44" s="34"/>
      <c r="I44" s="35"/>
      <c r="J44" s="33"/>
      <c r="K44" s="34"/>
      <c r="L44" s="35"/>
      <c r="M44" s="33"/>
      <c r="N44" s="34"/>
      <c r="O44" s="35"/>
      <c r="P44" s="33"/>
      <c r="Q44" s="34"/>
      <c r="R44" s="35"/>
      <c r="S44" s="33"/>
      <c r="T44" s="34"/>
      <c r="U44" s="35"/>
      <c r="V44" s="33"/>
      <c r="W44" s="34"/>
      <c r="X44" s="35"/>
      <c r="Y44" s="33"/>
      <c r="Z44" s="34"/>
      <c r="AA44" s="35"/>
      <c r="AB44" s="33"/>
      <c r="AC44" s="34"/>
      <c r="AD44" s="35"/>
      <c r="AE44" s="34"/>
    </row>
    <row r="45" spans="3:31" ht="12.75">
      <c r="C45" s="32"/>
      <c r="D45" s="33"/>
      <c r="E45" s="34"/>
      <c r="F45" s="35"/>
      <c r="G45" s="33"/>
      <c r="H45" s="34"/>
      <c r="I45" s="35"/>
      <c r="J45" s="33"/>
      <c r="K45" s="34"/>
      <c r="L45" s="35"/>
      <c r="M45" s="33"/>
      <c r="N45" s="34"/>
      <c r="O45" s="35"/>
      <c r="P45" s="33"/>
      <c r="Q45" s="34"/>
      <c r="R45" s="35"/>
      <c r="S45" s="33"/>
      <c r="T45" s="34"/>
      <c r="U45" s="35"/>
      <c r="V45" s="33"/>
      <c r="W45" s="34"/>
      <c r="X45" s="35"/>
      <c r="Y45" s="33"/>
      <c r="Z45" s="34"/>
      <c r="AA45" s="35"/>
      <c r="AB45" s="33"/>
      <c r="AC45" s="34"/>
      <c r="AD45" s="35"/>
      <c r="AE45" s="34"/>
    </row>
    <row r="46" spans="3:31" ht="12.75">
      <c r="C46" s="32"/>
      <c r="D46" s="33"/>
      <c r="E46" s="34"/>
      <c r="F46" s="35"/>
      <c r="G46" s="33"/>
      <c r="H46" s="34"/>
      <c r="I46" s="35"/>
      <c r="J46" s="33"/>
      <c r="K46" s="34"/>
      <c r="L46" s="35"/>
      <c r="M46" s="33"/>
      <c r="N46" s="34"/>
      <c r="O46" s="35"/>
      <c r="P46" s="33"/>
      <c r="Q46" s="34"/>
      <c r="R46" s="35"/>
      <c r="S46" s="33"/>
      <c r="T46" s="34"/>
      <c r="U46" s="35"/>
      <c r="V46" s="33"/>
      <c r="W46" s="34"/>
      <c r="X46" s="35"/>
      <c r="Y46" s="33"/>
      <c r="Z46" s="34"/>
      <c r="AA46" s="35"/>
      <c r="AB46" s="33"/>
      <c r="AC46" s="34"/>
      <c r="AD46" s="35"/>
      <c r="AE46" s="34"/>
    </row>
    <row r="47" spans="3:31" ht="12.75">
      <c r="C47" s="32"/>
      <c r="D47" s="33"/>
      <c r="E47" s="34"/>
      <c r="F47" s="35"/>
      <c r="G47" s="33"/>
      <c r="H47" s="34"/>
      <c r="I47" s="35"/>
      <c r="J47" s="33"/>
      <c r="K47" s="34"/>
      <c r="L47" s="35"/>
      <c r="M47" s="33"/>
      <c r="N47" s="34"/>
      <c r="O47" s="35"/>
      <c r="P47" s="33"/>
      <c r="Q47" s="34"/>
      <c r="R47" s="35"/>
      <c r="S47" s="33"/>
      <c r="T47" s="34"/>
      <c r="U47" s="35"/>
      <c r="V47" s="33"/>
      <c r="W47" s="34"/>
      <c r="X47" s="35"/>
      <c r="Y47" s="33"/>
      <c r="Z47" s="34"/>
      <c r="AA47" s="35"/>
      <c r="AB47" s="33"/>
      <c r="AC47" s="34"/>
      <c r="AD47" s="35"/>
      <c r="AE47" s="34"/>
    </row>
    <row r="48" spans="3:31" ht="12.75">
      <c r="C48" s="32"/>
      <c r="D48" s="33"/>
      <c r="E48" s="34"/>
      <c r="F48" s="35"/>
      <c r="G48" s="33"/>
      <c r="H48" s="34"/>
      <c r="I48" s="35"/>
      <c r="J48" s="33"/>
      <c r="K48" s="34"/>
      <c r="L48" s="35"/>
      <c r="M48" s="33"/>
      <c r="N48" s="34"/>
      <c r="O48" s="35"/>
      <c r="P48" s="33"/>
      <c r="Q48" s="34"/>
      <c r="R48" s="35"/>
      <c r="S48" s="33"/>
      <c r="T48" s="34"/>
      <c r="U48" s="35"/>
      <c r="V48" s="33"/>
      <c r="W48" s="34"/>
      <c r="X48" s="35"/>
      <c r="Y48" s="33"/>
      <c r="Z48" s="34"/>
      <c r="AA48" s="35"/>
      <c r="AB48" s="33"/>
      <c r="AC48" s="34"/>
      <c r="AD48" s="35"/>
      <c r="AE48" s="34"/>
    </row>
    <row r="49" spans="3:31" ht="12.75">
      <c r="C49" s="32"/>
      <c r="D49" s="33"/>
      <c r="E49" s="34"/>
      <c r="F49" s="35"/>
      <c r="G49" s="33"/>
      <c r="H49" s="34"/>
      <c r="I49" s="35"/>
      <c r="J49" s="33"/>
      <c r="K49" s="34"/>
      <c r="L49" s="35"/>
      <c r="M49" s="33"/>
      <c r="N49" s="34"/>
      <c r="O49" s="35"/>
      <c r="P49" s="33"/>
      <c r="Q49" s="34"/>
      <c r="R49" s="35"/>
      <c r="S49" s="33"/>
      <c r="T49" s="34"/>
      <c r="U49" s="35"/>
      <c r="V49" s="33"/>
      <c r="W49" s="34"/>
      <c r="X49" s="35"/>
      <c r="Y49" s="33"/>
      <c r="Z49" s="34"/>
      <c r="AA49" s="35"/>
      <c r="AB49" s="33"/>
      <c r="AC49" s="34"/>
      <c r="AD49" s="35"/>
      <c r="AE49" s="34"/>
    </row>
    <row r="50" spans="3:31" ht="12.75">
      <c r="C50" s="32"/>
      <c r="D50" s="33"/>
      <c r="E50" s="34"/>
      <c r="F50" s="35"/>
      <c r="G50" s="33"/>
      <c r="H50" s="34"/>
      <c r="I50" s="35"/>
      <c r="J50" s="33"/>
      <c r="K50" s="34"/>
      <c r="L50" s="35"/>
      <c r="M50" s="33"/>
      <c r="N50" s="34"/>
      <c r="O50" s="35"/>
      <c r="P50" s="33"/>
      <c r="Q50" s="34"/>
      <c r="R50" s="35"/>
      <c r="S50" s="33"/>
      <c r="T50" s="34"/>
      <c r="U50" s="35"/>
      <c r="V50" s="33"/>
      <c r="W50" s="34"/>
      <c r="X50" s="35"/>
      <c r="Y50" s="33"/>
      <c r="Z50" s="34"/>
      <c r="AA50" s="35"/>
      <c r="AB50" s="33"/>
      <c r="AC50" s="34"/>
      <c r="AD50" s="35"/>
      <c r="AE50" s="34"/>
    </row>
    <row r="51" spans="3:31" ht="12.75">
      <c r="C51" s="32"/>
      <c r="D51" s="33"/>
      <c r="E51" s="34"/>
      <c r="F51" s="35"/>
      <c r="G51" s="33"/>
      <c r="H51" s="34"/>
      <c r="I51" s="35"/>
      <c r="J51" s="33"/>
      <c r="K51" s="34"/>
      <c r="L51" s="35"/>
      <c r="M51" s="33"/>
      <c r="N51" s="34"/>
      <c r="O51" s="35"/>
      <c r="P51" s="33"/>
      <c r="Q51" s="34"/>
      <c r="R51" s="35"/>
      <c r="S51" s="33"/>
      <c r="T51" s="34"/>
      <c r="U51" s="35"/>
      <c r="V51" s="33"/>
      <c r="W51" s="34"/>
      <c r="X51" s="35"/>
      <c r="Y51" s="33"/>
      <c r="Z51" s="34"/>
      <c r="AA51" s="35"/>
      <c r="AB51" s="33"/>
      <c r="AC51" s="34"/>
      <c r="AD51" s="35"/>
      <c r="AE51" s="34"/>
    </row>
    <row r="54" ht="12.75">
      <c r="AD54" s="36"/>
    </row>
  </sheetData>
  <sheetProtection/>
  <mergeCells count="16">
    <mergeCell ref="AD4:AE4"/>
    <mergeCell ref="AD5:AE5"/>
    <mergeCell ref="U5:W5"/>
    <mergeCell ref="O5:Q5"/>
    <mergeCell ref="R5:T5"/>
    <mergeCell ref="L4:N5"/>
    <mergeCell ref="AA5:AC5"/>
    <mergeCell ref="AA4:AC4"/>
    <mergeCell ref="I4:K5"/>
    <mergeCell ref="F4:H5"/>
    <mergeCell ref="C4:E4"/>
    <mergeCell ref="C5:E5"/>
    <mergeCell ref="X4:Z4"/>
    <mergeCell ref="X5:Z5"/>
    <mergeCell ref="U4:W4"/>
    <mergeCell ref="O4:T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Martens Michel</dc:creator>
  <cp:keywords/>
  <dc:description/>
  <cp:lastModifiedBy>Atanassoff Nadine</cp:lastModifiedBy>
  <cp:lastPrinted>2014-03-06T12:29:37Z</cp:lastPrinted>
  <dcterms:created xsi:type="dcterms:W3CDTF">2022-05-12T06:39:49Z</dcterms:created>
  <dcterms:modified xsi:type="dcterms:W3CDTF">2023-06-07T14:09:43Z</dcterms:modified>
  <cp:category/>
  <cp:version/>
  <cp:contentType/>
  <cp:contentStatus/>
</cp:coreProperties>
</file>